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machete 2024\machete curate 27.01.2024\"/>
    </mc:Choice>
  </mc:AlternateContent>
  <xr:revisionPtr revIDLastSave="0" documentId="13_ncr:1_{DF4C7B4B-4F61-4C8A-A54E-021982256028}" xr6:coauthVersionLast="47" xr6:coauthVersionMax="47" xr10:uidLastSave="{00000000-0000-0000-0000-000000000000}"/>
  <bookViews>
    <workbookView xWindow="-108" yWindow="-108" windowWidth="23256" windowHeight="12576" tabRatio="909" activeTab="4" xr2:uid="{00000000-000D-0000-FFFF-FFFF00000000}"/>
  </bookViews>
  <sheets>
    <sheet name="Instructiuni" sheetId="47" r:id="rId1"/>
    <sheet name="Buget_cerere" sheetId="15" r:id="rId2"/>
    <sheet name="Buget Categorii Cheltuieli" sheetId="50" r:id="rId3"/>
    <sheet name="Export SMIS A NU SE ANEXA!" sheetId="49" r:id="rId4"/>
    <sheet name="Buget Sintetic" sheetId="48" r:id="rId5"/>
    <sheet name="Foaie2" sheetId="55" state="hidden" r:id="rId6"/>
  </sheets>
  <externalReferences>
    <externalReference r:id="rId7"/>
  </externalReferences>
  <definedNames>
    <definedName name="FDR">'[1]1-Inputuri'!$E$26</definedName>
    <definedName name="OLE_LINK1" localSheetId="1">Buget_cerere!$F$28</definedName>
    <definedName name="TVA">#REF!</definedName>
    <definedName name="_xlnm.Print_Area" localSheetId="4">'Buget Sintetic'!$A$1:$L$54</definedName>
    <definedName name="_xlnm.Print_Area" localSheetId="1">Buget_cerere!$A$1:$L$37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 i="15" l="1"/>
  <c r="L23" i="15"/>
  <c r="H11" i="15"/>
  <c r="C21" i="15"/>
  <c r="E22" i="48"/>
  <c r="D22" i="48" s="1"/>
  <c r="L22" i="48" s="1"/>
  <c r="F22" i="48"/>
  <c r="G22" i="48"/>
  <c r="G23" i="48"/>
  <c r="G24" i="48"/>
  <c r="G25" i="48"/>
  <c r="G26" i="48"/>
  <c r="G27" i="48"/>
  <c r="G28" i="48"/>
  <c r="G29" i="48"/>
  <c r="G30" i="48"/>
  <c r="G31" i="48"/>
  <c r="G32" i="48"/>
  <c r="G33" i="48"/>
  <c r="G34" i="48"/>
  <c r="G35" i="48"/>
  <c r="G36" i="48"/>
  <c r="G37" i="48"/>
  <c r="G38" i="48"/>
  <c r="G39" i="48"/>
  <c r="G40" i="48"/>
  <c r="D40" i="48" s="1"/>
  <c r="L40" i="48" s="1"/>
  <c r="G41" i="48"/>
  <c r="G42" i="48"/>
  <c r="G43" i="48"/>
  <c r="H6" i="15"/>
  <c r="H4" i="50" s="1"/>
  <c r="E23" i="15"/>
  <c r="E24" i="15"/>
  <c r="L24" i="15" s="1"/>
  <c r="E6" i="15"/>
  <c r="E7" i="15"/>
  <c r="E8" i="15"/>
  <c r="E11" i="15"/>
  <c r="E12" i="15"/>
  <c r="E13" i="15"/>
  <c r="E14" i="15"/>
  <c r="I14" i="15" s="1"/>
  <c r="E17" i="15"/>
  <c r="E18" i="15" s="1"/>
  <c r="E20" i="15"/>
  <c r="E21" i="15" s="1"/>
  <c r="D15" i="15"/>
  <c r="D18" i="15"/>
  <c r="D26" i="15" s="1"/>
  <c r="D21" i="15"/>
  <c r="F15" i="15"/>
  <c r="G15" i="15"/>
  <c r="I12" i="15"/>
  <c r="C15" i="15"/>
  <c r="C18" i="15"/>
  <c r="C26" i="15" s="1"/>
  <c r="H23" i="15"/>
  <c r="H8" i="50" s="1"/>
  <c r="D4" i="50"/>
  <c r="D5" i="50"/>
  <c r="D6" i="50"/>
  <c r="D7" i="50"/>
  <c r="D8" i="50"/>
  <c r="E4" i="50"/>
  <c r="E5" i="50"/>
  <c r="E8" i="50"/>
  <c r="F4" i="50"/>
  <c r="F5" i="50"/>
  <c r="F6" i="50"/>
  <c r="F7" i="50"/>
  <c r="F8" i="50"/>
  <c r="G4" i="50"/>
  <c r="G5" i="50"/>
  <c r="G6" i="50"/>
  <c r="G7" i="50"/>
  <c r="G8" i="50"/>
  <c r="H7" i="15"/>
  <c r="H5" i="50"/>
  <c r="H8" i="15"/>
  <c r="H6" i="50" s="1"/>
  <c r="H12" i="15"/>
  <c r="H15" i="15" s="1"/>
  <c r="H13" i="15"/>
  <c r="H14" i="15"/>
  <c r="H17" i="15"/>
  <c r="H18" i="15" s="1"/>
  <c r="H20" i="15"/>
  <c r="I6" i="15"/>
  <c r="I4" i="50" s="1"/>
  <c r="C4" i="50"/>
  <c r="C5" i="50"/>
  <c r="C6" i="50"/>
  <c r="C7" i="50"/>
  <c r="C8" i="50"/>
  <c r="B8" i="50"/>
  <c r="A8" i="50"/>
  <c r="B7" i="50"/>
  <c r="A7" i="50"/>
  <c r="A5" i="50"/>
  <c r="B5" i="50"/>
  <c r="A6" i="50"/>
  <c r="B6" i="50"/>
  <c r="B4" i="50"/>
  <c r="A4" i="50"/>
  <c r="D9" i="15"/>
  <c r="F9" i="15"/>
  <c r="G9" i="15"/>
  <c r="C9" i="15"/>
  <c r="F18" i="15"/>
  <c r="G18" i="15"/>
  <c r="F21" i="15"/>
  <c r="G21" i="15"/>
  <c r="H21" i="15"/>
  <c r="D24" i="15"/>
  <c r="F24" i="15"/>
  <c r="G24" i="15"/>
  <c r="C24" i="15"/>
  <c r="M47" i="48"/>
  <c r="M48" i="48"/>
  <c r="M49" i="48"/>
  <c r="M50" i="48"/>
  <c r="M51" i="48"/>
  <c r="M52" i="48"/>
  <c r="M25" i="48"/>
  <c r="M26" i="48"/>
  <c r="M27" i="48"/>
  <c r="M28" i="48"/>
  <c r="M29" i="48"/>
  <c r="M30" i="48"/>
  <c r="M31" i="48"/>
  <c r="M32" i="48"/>
  <c r="M33" i="48"/>
  <c r="M34" i="48"/>
  <c r="M35" i="48"/>
  <c r="M36" i="48"/>
  <c r="M37" i="48"/>
  <c r="M38" i="48"/>
  <c r="M39" i="48"/>
  <c r="M40" i="48"/>
  <c r="M41" i="48"/>
  <c r="M42" i="48"/>
  <c r="M43" i="48"/>
  <c r="M44" i="48"/>
  <c r="M45" i="48"/>
  <c r="M46" i="48"/>
  <c r="M14" i="48"/>
  <c r="M15" i="48"/>
  <c r="M16" i="48"/>
  <c r="M17" i="48"/>
  <c r="M18" i="48"/>
  <c r="M19" i="48"/>
  <c r="M20" i="48"/>
  <c r="M21" i="48"/>
  <c r="M22" i="48"/>
  <c r="M23" i="48"/>
  <c r="M24" i="48"/>
  <c r="F24" i="48"/>
  <c r="I24" i="48"/>
  <c r="J24" i="48"/>
  <c r="H24" i="48" s="1"/>
  <c r="K24" i="48"/>
  <c r="E24" i="48"/>
  <c r="D24" i="48" s="1"/>
  <c r="L24" i="48" s="1"/>
  <c r="F25" i="48"/>
  <c r="I25" i="48"/>
  <c r="H25" i="48" s="1"/>
  <c r="J25" i="48"/>
  <c r="K25" i="48"/>
  <c r="E25" i="48"/>
  <c r="D25" i="48" s="1"/>
  <c r="L25" i="48" s="1"/>
  <c r="F26" i="48"/>
  <c r="D26" i="48" s="1"/>
  <c r="I26" i="48"/>
  <c r="J26" i="48"/>
  <c r="K26" i="48"/>
  <c r="E26" i="48"/>
  <c r="F27" i="48"/>
  <c r="I27" i="48"/>
  <c r="J27" i="48"/>
  <c r="K27" i="48"/>
  <c r="E27" i="48"/>
  <c r="D27" i="48"/>
  <c r="L27" i="48" s="1"/>
  <c r="F28" i="48"/>
  <c r="I28" i="48"/>
  <c r="J28" i="48"/>
  <c r="H28" i="48"/>
  <c r="K28" i="48"/>
  <c r="E28" i="48"/>
  <c r="D28" i="48"/>
  <c r="L28" i="48" s="1"/>
  <c r="F29" i="48"/>
  <c r="D29" i="48" s="1"/>
  <c r="L29" i="48" s="1"/>
  <c r="I29" i="48"/>
  <c r="H29" i="48" s="1"/>
  <c r="J29" i="48"/>
  <c r="K29" i="48"/>
  <c r="E29" i="48"/>
  <c r="F30" i="48"/>
  <c r="I30" i="48"/>
  <c r="J30" i="48"/>
  <c r="H30" i="48" s="1"/>
  <c r="K30" i="48"/>
  <c r="E30" i="48"/>
  <c r="D30" i="48" s="1"/>
  <c r="L30" i="48" s="1"/>
  <c r="F31" i="48"/>
  <c r="I31" i="48"/>
  <c r="H31" i="48" s="1"/>
  <c r="J31" i="48"/>
  <c r="K31" i="48"/>
  <c r="E31" i="48"/>
  <c r="D31" i="48" s="1"/>
  <c r="L31" i="48" s="1"/>
  <c r="F32" i="48"/>
  <c r="I32" i="48"/>
  <c r="J32" i="48"/>
  <c r="K32" i="48"/>
  <c r="E32" i="48"/>
  <c r="F33" i="48"/>
  <c r="D33" i="48" s="1"/>
  <c r="L33" i="48" s="1"/>
  <c r="I33" i="48"/>
  <c r="J33" i="48"/>
  <c r="K33" i="48"/>
  <c r="E33" i="48"/>
  <c r="F34" i="48"/>
  <c r="D34" i="48" s="1"/>
  <c r="L34" i="48" s="1"/>
  <c r="I34" i="48"/>
  <c r="J34" i="48"/>
  <c r="H34" i="48"/>
  <c r="K34" i="48"/>
  <c r="E34" i="48"/>
  <c r="F35" i="48"/>
  <c r="I35" i="48"/>
  <c r="H35" i="48" s="1"/>
  <c r="J35" i="48"/>
  <c r="K35" i="48"/>
  <c r="E35" i="48"/>
  <c r="F36" i="48"/>
  <c r="I36" i="48"/>
  <c r="J36" i="48"/>
  <c r="H36" i="48" s="1"/>
  <c r="K36" i="48"/>
  <c r="E36" i="48"/>
  <c r="D36" i="48" s="1"/>
  <c r="L36" i="48" s="1"/>
  <c r="F37" i="48"/>
  <c r="I37" i="48"/>
  <c r="H37" i="48" s="1"/>
  <c r="J37" i="48"/>
  <c r="K37" i="48"/>
  <c r="E37" i="48"/>
  <c r="D37" i="48" s="1"/>
  <c r="L37" i="48" s="1"/>
  <c r="F38" i="48"/>
  <c r="I38" i="48"/>
  <c r="J38" i="48"/>
  <c r="K38" i="48"/>
  <c r="E38" i="48"/>
  <c r="F39" i="48"/>
  <c r="I39" i="48"/>
  <c r="H39" i="48" s="1"/>
  <c r="J39" i="48"/>
  <c r="K39" i="48"/>
  <c r="E39" i="48"/>
  <c r="D39" i="48"/>
  <c r="L39" i="48" s="1"/>
  <c r="F40" i="48"/>
  <c r="I40" i="48"/>
  <c r="J40" i="48"/>
  <c r="H40" i="48"/>
  <c r="K40" i="48"/>
  <c r="E40" i="48"/>
  <c r="F41" i="48"/>
  <c r="I41" i="48"/>
  <c r="H41" i="48" s="1"/>
  <c r="J41" i="48"/>
  <c r="K41" i="48"/>
  <c r="E41" i="48"/>
  <c r="F42" i="48"/>
  <c r="I42" i="48"/>
  <c r="J42" i="48"/>
  <c r="K42" i="48"/>
  <c r="E42" i="48"/>
  <c r="D42" i="48" s="1"/>
  <c r="L42" i="48" s="1"/>
  <c r="F43" i="48"/>
  <c r="I43" i="48"/>
  <c r="H43" i="48" s="1"/>
  <c r="J43" i="48"/>
  <c r="K43" i="48"/>
  <c r="E43" i="48"/>
  <c r="D43" i="48" s="1"/>
  <c r="L43" i="48" s="1"/>
  <c r="F44" i="48"/>
  <c r="G44" i="48"/>
  <c r="I44" i="48"/>
  <c r="H44" i="48" s="1"/>
  <c r="J44" i="48"/>
  <c r="K44" i="48"/>
  <c r="E44" i="48"/>
  <c r="F45" i="48"/>
  <c r="G45" i="48"/>
  <c r="I45" i="48"/>
  <c r="J45" i="48"/>
  <c r="H45" i="48"/>
  <c r="K45" i="48"/>
  <c r="E45" i="48"/>
  <c r="F46" i="48"/>
  <c r="G46" i="48"/>
  <c r="I46" i="48"/>
  <c r="H46" i="48" s="1"/>
  <c r="J46" i="48"/>
  <c r="K46" i="48"/>
  <c r="E46" i="48"/>
  <c r="D46" i="48" s="1"/>
  <c r="L46" i="48" s="1"/>
  <c r="F47" i="48"/>
  <c r="D47" i="48" s="1"/>
  <c r="L47" i="48" s="1"/>
  <c r="G47" i="48"/>
  <c r="I47" i="48"/>
  <c r="J47" i="48"/>
  <c r="H47" i="48"/>
  <c r="K47" i="48"/>
  <c r="E47" i="48"/>
  <c r="F48" i="48"/>
  <c r="G48" i="48"/>
  <c r="I48" i="48"/>
  <c r="J48" i="48"/>
  <c r="H48" i="48"/>
  <c r="K48" i="48"/>
  <c r="E48" i="48"/>
  <c r="D48" i="48"/>
  <c r="L48" i="48" s="1"/>
  <c r="F49" i="48"/>
  <c r="G49" i="48"/>
  <c r="I49" i="48"/>
  <c r="H49" i="48" s="1"/>
  <c r="J49" i="48"/>
  <c r="K49" i="48"/>
  <c r="E49" i="48"/>
  <c r="D49" i="48" s="1"/>
  <c r="L49" i="48" s="1"/>
  <c r="F50" i="48"/>
  <c r="G50" i="48"/>
  <c r="I50" i="48"/>
  <c r="J50" i="48"/>
  <c r="H50" i="48"/>
  <c r="K50" i="48"/>
  <c r="E50" i="48"/>
  <c r="D50" i="48" s="1"/>
  <c r="L50" i="48" s="1"/>
  <c r="F51" i="48"/>
  <c r="D51" i="48" s="1"/>
  <c r="L51" i="48" s="1"/>
  <c r="G51" i="48"/>
  <c r="I51" i="48"/>
  <c r="J51" i="48"/>
  <c r="H51" i="48"/>
  <c r="K51" i="48"/>
  <c r="E51" i="48"/>
  <c r="F52" i="48"/>
  <c r="D52" i="48" s="1"/>
  <c r="L52" i="48" s="1"/>
  <c r="G52" i="48"/>
  <c r="I52" i="48"/>
  <c r="H52" i="48" s="1"/>
  <c r="J52" i="48"/>
  <c r="K52" i="48"/>
  <c r="E52" i="48"/>
  <c r="F14" i="48"/>
  <c r="G14" i="48"/>
  <c r="I14" i="48"/>
  <c r="H14" i="48" s="1"/>
  <c r="J14" i="48"/>
  <c r="K14" i="48"/>
  <c r="E14" i="48"/>
  <c r="F15" i="48"/>
  <c r="D15" i="48" s="1"/>
  <c r="L15" i="48" s="1"/>
  <c r="G15" i="48"/>
  <c r="I15" i="48"/>
  <c r="H15" i="48" s="1"/>
  <c r="J15" i="48"/>
  <c r="K15" i="48"/>
  <c r="E15" i="48"/>
  <c r="F16" i="48"/>
  <c r="G16" i="48"/>
  <c r="D16" i="48" s="1"/>
  <c r="L16" i="48" s="1"/>
  <c r="I16" i="48"/>
  <c r="H16" i="48" s="1"/>
  <c r="J16" i="48"/>
  <c r="K16" i="48"/>
  <c r="E16" i="48"/>
  <c r="F17" i="48"/>
  <c r="G17" i="48"/>
  <c r="I17" i="48"/>
  <c r="J17" i="48"/>
  <c r="K17" i="48"/>
  <c r="E17" i="48"/>
  <c r="F18" i="48"/>
  <c r="G18" i="48"/>
  <c r="D18" i="48" s="1"/>
  <c r="I18" i="48"/>
  <c r="J18" i="48"/>
  <c r="H18" i="48"/>
  <c r="K18" i="48"/>
  <c r="E18" i="48"/>
  <c r="F19" i="48"/>
  <c r="G19" i="48"/>
  <c r="I19" i="48"/>
  <c r="H19" i="48" s="1"/>
  <c r="J19" i="48"/>
  <c r="K19" i="48"/>
  <c r="E19" i="48"/>
  <c r="D19" i="48" s="1"/>
  <c r="L19" i="48" s="1"/>
  <c r="F20" i="48"/>
  <c r="G20" i="48"/>
  <c r="I20" i="48"/>
  <c r="H20" i="48" s="1"/>
  <c r="J20" i="48"/>
  <c r="K20" i="48"/>
  <c r="E20" i="48"/>
  <c r="D20" i="48" s="1"/>
  <c r="L20" i="48" s="1"/>
  <c r="F21" i="48"/>
  <c r="G21" i="48"/>
  <c r="I21" i="48"/>
  <c r="J21" i="48"/>
  <c r="K21" i="48"/>
  <c r="E21" i="48"/>
  <c r="D21" i="48" s="1"/>
  <c r="L21" i="48" s="1"/>
  <c r="I22" i="48"/>
  <c r="H22" i="48" s="1"/>
  <c r="J22" i="48"/>
  <c r="K22" i="48"/>
  <c r="F23" i="48"/>
  <c r="I23" i="48"/>
  <c r="J23" i="48"/>
  <c r="K23" i="48"/>
  <c r="E23" i="48"/>
  <c r="C14" i="48"/>
  <c r="C15" i="48"/>
  <c r="C16" i="48"/>
  <c r="C17" i="48"/>
  <c r="C18" i="48"/>
  <c r="C19" i="48"/>
  <c r="C20" i="48"/>
  <c r="C21" i="48"/>
  <c r="C22" i="48"/>
  <c r="C23" i="48"/>
  <c r="C24" i="48"/>
  <c r="C25" i="48"/>
  <c r="C26" i="48"/>
  <c r="C27" i="48"/>
  <c r="C28" i="48"/>
  <c r="C29" i="48"/>
  <c r="C30" i="48"/>
  <c r="C31" i="48"/>
  <c r="C32" i="48"/>
  <c r="C33" i="48"/>
  <c r="C34" i="48"/>
  <c r="C35" i="48"/>
  <c r="C36" i="48"/>
  <c r="C37" i="48"/>
  <c r="C38" i="48"/>
  <c r="C39" i="48"/>
  <c r="C40" i="48"/>
  <c r="C41" i="48"/>
  <c r="C42" i="48"/>
  <c r="C43" i="48"/>
  <c r="C44" i="48"/>
  <c r="C45" i="48"/>
  <c r="C46" i="48"/>
  <c r="C47" i="48"/>
  <c r="C48" i="48"/>
  <c r="C49" i="48"/>
  <c r="C50" i="48"/>
  <c r="C51" i="48"/>
  <c r="B14" i="48"/>
  <c r="B15" i="48"/>
  <c r="B16" i="48"/>
  <c r="B17" i="48"/>
  <c r="B18" i="48"/>
  <c r="B19" i="48"/>
  <c r="B20" i="48"/>
  <c r="B21" i="48"/>
  <c r="B22" i="48"/>
  <c r="B23" i="48"/>
  <c r="B24" i="48"/>
  <c r="B25" i="48"/>
  <c r="B26" i="48"/>
  <c r="B27" i="48"/>
  <c r="B28" i="48"/>
  <c r="B29" i="48"/>
  <c r="B30" i="48"/>
  <c r="B31" i="48"/>
  <c r="B32" i="48"/>
  <c r="B33" i="48"/>
  <c r="B34" i="48"/>
  <c r="B35" i="48"/>
  <c r="B36" i="48"/>
  <c r="B37" i="48"/>
  <c r="B38" i="48"/>
  <c r="B39" i="48"/>
  <c r="B40" i="48"/>
  <c r="B41" i="48"/>
  <c r="B42" i="48"/>
  <c r="B43" i="48"/>
  <c r="B44" i="48"/>
  <c r="B45" i="48"/>
  <c r="B46" i="48"/>
  <c r="B47" i="48"/>
  <c r="B48" i="48"/>
  <c r="B49" i="48"/>
  <c r="B50" i="48"/>
  <c r="B51" i="48"/>
  <c r="B52" i="48"/>
  <c r="M13" i="48"/>
  <c r="K13" i="48"/>
  <c r="J13" i="48"/>
  <c r="J53" i="48" s="1"/>
  <c r="I13" i="48"/>
  <c r="G13" i="48"/>
  <c r="F13" i="48"/>
  <c r="E13" i="48"/>
  <c r="C13" i="48"/>
  <c r="B13" i="48"/>
  <c r="C52" i="48"/>
  <c r="E53" i="48"/>
  <c r="G53" i="48" l="1"/>
  <c r="H23" i="48"/>
  <c r="H42" i="48"/>
  <c r="D38" i="48"/>
  <c r="L38" i="48" s="1"/>
  <c r="L26" i="48"/>
  <c r="I13" i="15"/>
  <c r="H27" i="48"/>
  <c r="H9" i="15"/>
  <c r="D23" i="48"/>
  <c r="L23" i="48" s="1"/>
  <c r="F11" i="50"/>
  <c r="H38" i="48"/>
  <c r="L18" i="48"/>
  <c r="D44" i="48"/>
  <c r="L44" i="48" s="1"/>
  <c r="H32" i="48"/>
  <c r="I8" i="15"/>
  <c r="I6" i="50" s="1"/>
  <c r="K53" i="48"/>
  <c r="H26" i="48"/>
  <c r="D13" i="48"/>
  <c r="D17" i="48"/>
  <c r="L17" i="48" s="1"/>
  <c r="D32" i="48"/>
  <c r="L32" i="48" s="1"/>
  <c r="I20" i="15"/>
  <c r="I21" i="15" s="1"/>
  <c r="I7" i="15"/>
  <c r="I5" i="50" s="1"/>
  <c r="H17" i="48"/>
  <c r="H21" i="48"/>
  <c r="D41" i="48"/>
  <c r="L41" i="48" s="1"/>
  <c r="D35" i="48"/>
  <c r="L35" i="48" s="1"/>
  <c r="D45" i="48"/>
  <c r="L45" i="48" s="1"/>
  <c r="H33" i="48"/>
  <c r="F26" i="15"/>
  <c r="G11" i="50"/>
  <c r="E9" i="15"/>
  <c r="L13" i="48"/>
  <c r="H13" i="48"/>
  <c r="I53" i="48"/>
  <c r="F53" i="48"/>
  <c r="F54" i="48" s="1"/>
  <c r="D14" i="48"/>
  <c r="L14" i="48" s="1"/>
  <c r="H24" i="15"/>
  <c r="H25" i="15" s="1"/>
  <c r="I23" i="15"/>
  <c r="G25" i="15"/>
  <c r="I24" i="15"/>
  <c r="I8" i="50"/>
  <c r="H26" i="15"/>
  <c r="F25" i="15"/>
  <c r="F12" i="50" s="1"/>
  <c r="H7" i="50"/>
  <c r="H11" i="50" s="1"/>
  <c r="G26" i="15"/>
  <c r="D25" i="15"/>
  <c r="I17" i="15"/>
  <c r="I18" i="15" s="1"/>
  <c r="E7" i="50"/>
  <c r="C25" i="15"/>
  <c r="I11" i="15"/>
  <c r="E15" i="15"/>
  <c r="E26" i="15" s="1"/>
  <c r="J26" i="15" s="1"/>
  <c r="C11" i="50"/>
  <c r="D11" i="50"/>
  <c r="I9" i="15"/>
  <c r="E6" i="50"/>
  <c r="G12" i="50" l="1"/>
  <c r="H53" i="48"/>
  <c r="I54" i="48"/>
  <c r="L53" i="48"/>
  <c r="D53" i="48"/>
  <c r="D54" i="48" s="1"/>
  <c r="J54" i="48"/>
  <c r="C34" i="15"/>
  <c r="C32" i="15" s="1"/>
  <c r="G54" i="48" s="1"/>
  <c r="K54" i="48"/>
  <c r="C30" i="15"/>
  <c r="H12" i="50"/>
  <c r="E11" i="50"/>
  <c r="H54" i="48"/>
  <c r="D12" i="50"/>
  <c r="C12" i="50"/>
  <c r="I7" i="50"/>
  <c r="I11" i="50" s="1"/>
  <c r="I15" i="15"/>
  <c r="I26" i="15" s="1"/>
  <c r="I25" i="15"/>
  <c r="C29" i="15" s="1"/>
  <c r="E25" i="15"/>
  <c r="C31" i="15" s="1"/>
  <c r="C35" i="15" l="1"/>
  <c r="E54" i="48" s="1"/>
  <c r="E12" i="50"/>
  <c r="I12" i="50"/>
  <c r="L54" i="48"/>
  <c r="D30" i="15"/>
  <c r="D33" i="15"/>
  <c r="D31" i="1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<sst xmlns="http://schemas.openxmlformats.org/spreadsheetml/2006/main" count="533" uniqueCount="336">
  <si>
    <t>TOTAL</t>
  </si>
  <si>
    <t>Nr. crt</t>
  </si>
  <si>
    <t>Denumirea capitolelor şi subcapitolelor</t>
  </si>
  <si>
    <t>Cheltuieli eligibile</t>
  </si>
  <si>
    <t>Cheltuieli neeligibile</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</si>
  <si>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</si>
  <si>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</si>
  <si>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</si>
  <si>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</si>
  <si>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</si>
  <si>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</si>
  <si>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</si>
  <si>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</si>
  <si>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</si>
  <si>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CAP. 1</t>
  </si>
  <si>
    <t>CAP. 2</t>
  </si>
  <si>
    <t>CAP. 3</t>
  </si>
  <si>
    <t>Valoare (lei)</t>
  </si>
  <si>
    <t>Total eligibil</t>
  </si>
  <si>
    <t>Total neeligibil</t>
  </si>
  <si>
    <t>Nr crt</t>
  </si>
  <si>
    <t>I.a.</t>
  </si>
  <si>
    <t>I.b.</t>
  </si>
  <si>
    <t>II.a.</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</si>
  <si>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</si>
  <si>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</si>
  <si>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</si>
  <si>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</si>
  <si>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</si>
  <si>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1.1.</t>
  </si>
  <si>
    <t>Categorie MySmis</t>
  </si>
  <si>
    <t>Subcategorie MySmis</t>
  </si>
  <si>
    <t>4.1.</t>
  </si>
  <si>
    <t>II.c.</t>
  </si>
  <si>
    <t>BUGETUL CERERII DE FINANTARE</t>
  </si>
  <si>
    <t>TVA nerecuperabilă,aferentă cheltuielilor eligibile</t>
  </si>
  <si>
    <t>TOTAL BUGET PROIECT</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</si>
  <si>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</si>
  <si>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</si>
  <si>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Instructiuni de completare:</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</si>
  <si>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</si>
  <si>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</si>
  <si>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Foaia de lucru Buget-cerere</t>
  </si>
  <si>
    <t>ECHIPAMENTE / DOTARI / ACTIVE CORPORALE</t>
  </si>
  <si>
    <t>LUCRARI</t>
  </si>
  <si>
    <t>SERVICII</t>
  </si>
  <si>
    <t>TAXE</t>
  </si>
  <si>
    <t>CHELTUIELI CU ACTIVE NECORPORALE</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</si>
  <si>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</si>
  <si>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</si>
  <si>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</si>
  <si>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</si>
  <si>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</si>
  <si>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</si>
  <si>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</si>
  <si>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</si>
  <si>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</si>
  <si>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</si>
  <si>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</si>
  <si>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</si>
  <si>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</si>
  <si>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</si>
  <si>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</si>
  <si>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</si>
  <si>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</si>
  <si>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</si>
  <si>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</si>
  <si>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</si>
  <si>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</si>
  <si>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</si>
  <si>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</si>
  <si>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servicii de consultanta in domeniul digitalizarii/TIC</t>
  </si>
  <si>
    <t>CATEGORIE</t>
  </si>
  <si>
    <t>SUBCATEGORIE</t>
  </si>
  <si>
    <t xml:space="preserve">Au fost prevazute formule de verificare a unor corelatii. Daca corelatia se verifica, mesajul  este "OK", iar in situatia in care formula identifica o necorelare, mesajul este ”ERROR”.           </t>
  </si>
  <si>
    <t>Foaia de lucru Buget Categorii Cheltuieli</t>
  </si>
  <si>
    <t xml:space="preserve"> se completează automat. </t>
  </si>
  <si>
    <t>Cheltuieli pentru achiziția de active necorporale din surse externe în condiții de concurență deplină pentru activități de inovare</t>
  </si>
  <si>
    <t>Cheltuieli salariale</t>
  </si>
  <si>
    <t>Cheltuieli indirecte conform art. 54 lit.a RDC 1060/2021</t>
  </si>
  <si>
    <t>Cheltuieli conexe investiției de bază</t>
  </si>
  <si>
    <t>Cheltuieli cu inchirierea, altele decat cele prevazute in cheltuieli generale de administratie</t>
  </si>
  <si>
    <t>5.4 Cheltuieli pentru informare şi publicitate</t>
  </si>
  <si>
    <t>Cheltuieli de promovare si informare, consultare, constientizare a grupului țintă</t>
  </si>
  <si>
    <t>Costurile pentru serviciile de consultanță în domeniul inovării</t>
  </si>
  <si>
    <t>Alte cheltuieli cu servicii</t>
  </si>
  <si>
    <t>Cheltuieli cu taxe, abonamente, cotizatii, acorduri, autorizatii necesare pentru implementarea proiectului (altele decât cele din Devizul General)</t>
  </si>
  <si>
    <t xml:space="preserve">Alte cheltuieli </t>
  </si>
  <si>
    <t xml:space="preserve">4.5 Dotări </t>
  </si>
  <si>
    <t xml:space="preserve">CHELTUIELI CU SERVICII </t>
  </si>
  <si>
    <t xml:space="preserve">Cheltuieli pentru consultanță și expertiză </t>
  </si>
  <si>
    <t>Cheltuieli pentru instruire specifică pentru operarea / administrarea de aplicații software</t>
  </si>
  <si>
    <t xml:space="preserve">3.5.3. Studiu de fezabilitate/documentaţie de avizare a lucrărilor de intervenţii şi deviz general </t>
  </si>
  <si>
    <t xml:space="preserve">3.5.6. Proiect tehnic şi detalii de execuţie </t>
  </si>
  <si>
    <t xml:space="preserve">3.7.2. Auditul financiar </t>
  </si>
  <si>
    <t xml:space="preserve">3.8.1. Asistenţă tehnică din partea proiectantului </t>
  </si>
  <si>
    <t xml:space="preserve">3.6. Organizarea procedurilor de achiziţie </t>
  </si>
  <si>
    <t xml:space="preserve">Cheltuieli cu servicii tehnologice specifice  </t>
  </si>
  <si>
    <t xml:space="preserve">Cheltuieli privind implementarea si certificarea sistemelor de management a calitatii ISO </t>
  </si>
  <si>
    <t xml:space="preserve">Cheltuieli cu servicii pentru organizarea de evenimente și cursuri de formare </t>
  </si>
  <si>
    <t>Cheltuieli conexe investitiei de baza</t>
  </si>
  <si>
    <t>Obiectivul de politica 1- 	O Europă mai competitivă și mai inteligentă, prin promovarea unei transformări economice inovatoare și inteligente și a conectivității TIC regionale</t>
  </si>
  <si>
    <t>Curs INFOREURO</t>
  </si>
  <si>
    <t>1 EUR =</t>
  </si>
  <si>
    <t>RON</t>
  </si>
  <si>
    <t xml:space="preserve">5.3 Cheltuieli diverse şi neprevăzute </t>
  </si>
  <si>
    <t xml:space="preserve">6.2 Probe tehnologice si teste </t>
  </si>
  <si>
    <t>4.1.1 Construcții și instalații - reabilitare termică</t>
  </si>
  <si>
    <t>4.1.2 Construcții și instalații – consolidare</t>
  </si>
  <si>
    <t xml:space="preserve">Foaia de lucru  Buget Sintetic  este completată automat. </t>
  </si>
  <si>
    <t>Foaia de lucru  Export Smis (NU SE TRANSFORMA IN PDF, NU SE ANEXEAZA!!!)</t>
  </si>
  <si>
    <t>CATEGORIE_NUME</t>
  </si>
  <si>
    <t>SUBCATEGORIE_NUME</t>
  </si>
  <si>
    <t xml:space="preserve">CHELTUIELI CU ACHIZIȚIA DE ACTIVE FIXE CORPORALE (ALTELE DECÂT TERENURI ȘI IMOBILE), OBIECTE DE INVENTAR, MATERII PRIME ȘI  MATERIALE, INCLUSIV MATERIALE CONSUMABILE </t>
  </si>
  <si>
    <t xml:space="preserve">Cheltuieli cu achiziția de materii prime, materiale consumabile și alte produse similare necesare proiectului </t>
  </si>
  <si>
    <t>Materiale de informare si promovare</t>
  </si>
  <si>
    <t>4.6 Active necorporale</t>
  </si>
  <si>
    <t>Cheltuieli pentru achiziţia de active necorporale pentru cercetare industrială</t>
  </si>
  <si>
    <t>Cheltuieli pentru achiziţia de active necorporale  pentru dezvoltare experimentală</t>
  </si>
  <si>
    <t>CHELTUIELI SUB FORMA DE BAREME STANDARD PENTRU COSTURI UNITARE</t>
  </si>
  <si>
    <t xml:space="preserve">Cheltuieli sub forma de bareme standard pentru costuri unitare </t>
  </si>
  <si>
    <t>Cost unitar programe de formare cu recunoaștere națională (inițiere/perfecționare/specializare)</t>
  </si>
  <si>
    <t>Cost unitar programe de calificare nivel 2</t>
  </si>
  <si>
    <t>Cost unitar programe de calificare nivel 3</t>
  </si>
  <si>
    <t>Cost unitar programe de calificare nivel 4</t>
  </si>
  <si>
    <t>CHELTUIELI CU DEPLASAREA</t>
  </si>
  <si>
    <t xml:space="preserve">Cheltuieli cu deplasarea </t>
  </si>
  <si>
    <t>Cheltuieli cu deplasarea pentru personal propriu și experți implicați în implementarea proiectului</t>
  </si>
  <si>
    <t>Cheltuieli cu deplasarea pentru participanți - grup țintă</t>
  </si>
  <si>
    <t>Cheltuieli eligibile directe care intră sub incidența ajutorului de minimis</t>
  </si>
  <si>
    <t>Cheltuieli cu taxe/ abonamente/ cotizații/ acorduri/ autorizații/ garantii bancare necesare pentru implementarea proiectului</t>
  </si>
  <si>
    <t>Subvenții pentru înființarea unei afaceri (antreprenoriat</t>
  </si>
  <si>
    <t xml:space="preserve">4.4 Utilaje, echipamente tehnologice şi funcţionale care nu necesită montaj şi echipamente de transport </t>
  </si>
  <si>
    <t>Cheltuieli pentru achiziţia de active fixe corporale (altele decât terenuri și imobile), pentru cercetare industriala</t>
  </si>
  <si>
    <t xml:space="preserve">Mijloace de transport </t>
  </si>
  <si>
    <t xml:space="preserve">1.1. Obtinerea terenului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</si>
  <si>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</si>
  <si>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</si>
  <si>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</si>
  <si>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</si>
  <si>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</si>
  <si>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</si>
  <si>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Cheltuielicu amortizarea</t>
  </si>
  <si>
    <t>Cheltuieli cu achizitia de active fixe corporale (altele decat terenuri si imobile), obiecte de inventar, materiale consumabile</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</si>
  <si>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</si>
  <si>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</si>
  <si>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</si>
  <si>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</si>
  <si>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</si>
  <si>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</si>
  <si>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</si>
  <si>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Cheltuieli de amortizare pentru clădiri şi spaţii, în măsura şi pe durata utilizării acestor clădiri şi spaţii pentru activitatea de inovare de proces și organizațională</t>
  </si>
  <si>
    <t>Cheltuieli pentru achiziţia de substanţe, materiale, plante, animale de laborator, consumabile, obiecte de inventar şi alte produse similare necesare desfăşurării activităţilor de cercetare industriala</t>
  </si>
  <si>
    <t>Cheltuieli pentru achiziţia de substanţe, materiale, plante, animale de laborator, consumabile, obiecte de inventar şi alte produse similare necesare desfăşurării activităţilor de dezvoltare experimentală</t>
  </si>
  <si>
    <t>CHELTUIELI DE TIP FEDR</t>
  </si>
  <si>
    <t>Cheltuieli de tip FEDR cu excepția construcțiilor, terenurilor, achiziția imobilelor</t>
  </si>
  <si>
    <t>FINANTARE NELEGATA DE COSTURI</t>
  </si>
  <si>
    <t xml:space="preserve">Fiinantare nelegata de costuri </t>
  </si>
  <si>
    <t>FINANȚARE LA RATE FORFETARE PENTRU COSTURILE INDIRECTE</t>
  </si>
  <si>
    <t xml:space="preserve">Rata forfetară conform art. 54 lit (b) din Regulamentului (UE) nr. 2021/1060 </t>
  </si>
  <si>
    <t>CHELTUIELI GENERALE DE ADMINISTRATIE</t>
  </si>
  <si>
    <t>Cheltuieli generale de administratie</t>
  </si>
  <si>
    <t>CHELTUIELI CU HRANA</t>
  </si>
  <si>
    <t>Cheltuieli cu hrana</t>
  </si>
  <si>
    <t>CHELTUIELI PENTRU INSTRUMENTE FINANCIARE</t>
  </si>
  <si>
    <t xml:space="preserve">Cheltuieli pentru instrumente financiare </t>
  </si>
  <si>
    <t xml:space="preserve">CHELTUIELI CU ÎNCHIRIEREA, ALTELE DECÂT CELE PREVĂZUTE LA  CHELTUIELILE GENERALE DE ADMINISTRAȚIE </t>
  </si>
  <si>
    <t xml:space="preserve">Cheltuieli cu închirierea, altele decât cele prevăzute la  cheltuielilegenerale de administrație </t>
  </si>
  <si>
    <t>Cheltuieli de informare, comunicare și publicitate</t>
  </si>
  <si>
    <t xml:space="preserve">CHELTUIELI DE LEASING </t>
  </si>
  <si>
    <t>Cheltuieli de leasing fără achiziție</t>
  </si>
  <si>
    <t>Cheltuieli cu achiziția de mijloace de transport</t>
  </si>
  <si>
    <t>Cheltuieli cu achiziția de mijloace de transport pentru AT art. 36 RDC</t>
  </si>
  <si>
    <t>CHELTUIELI AFERENTE MANAGEMENTULUI DE PROIECT</t>
  </si>
  <si>
    <t>Cheltuielile salariale aferente partenerului (coordonator de proiect din partea partenerului, responsabil financiar și, opțional, responsabilul de achiziții publice și asistent manager)</t>
  </si>
  <si>
    <t xml:space="preserve">Cheltuielile salariale aferente liderului de parteneriat/partener unic (managerul de proiect,responsabil financiar si opțional responsabil achiziții publice și asistent manager) </t>
  </si>
  <si>
    <t>Cheltuielile salariale aferente liderului de parteneriat/partener unic (managerul de proiect, responsabil financiar si opțional responsabil achiziții publice și asistent manager)</t>
  </si>
  <si>
    <t xml:space="preserve">Contribuții sociale aferente cheltuielilor salariale și cheltuielilor asimilate acestora contribuții angajați și angajatori) </t>
  </si>
  <si>
    <t xml:space="preserve">Cheltuili sub forma de rata forfetara </t>
  </si>
  <si>
    <t>Cheltuieli indirecte conform art. 54 lit.b RDC 1060/2021</t>
  </si>
  <si>
    <t>Cheltuieli sub forma de rata forfetara cf. art. 25 din Regulamentul (UE) 651/2014</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</si>
  <si>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</si>
  <si>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</si>
  <si>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</si>
  <si>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</si>
  <si>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</si>
  <si>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</si>
  <si>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</si>
  <si>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</si>
  <si>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</si>
  <si>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pentru detașarea de personal cu înaltă calificare</t>
  </si>
  <si>
    <t>Contribuții sociale aferente cheltuielilor salariale și cheltuielilor asimilate acestora (contribuții angajați și angajatori)</t>
  </si>
  <si>
    <t>CHELTUIELI SALARIALE</t>
  </si>
  <si>
    <t xml:space="preserve">Onorarii/venituri asimilate salariilor pentru experți proprii/cooptați </t>
  </si>
  <si>
    <t xml:space="preserve">Cheltuieli salariale cu personalul implicat în implementarea proiectului (în derularea  activităților, altele decât management de proiect) </t>
  </si>
  <si>
    <t>Contribuții sociale aferente cheltuielilor salariale și cheltuielilor asimilate acestora contribuții angajați și angajatori)</t>
  </si>
  <si>
    <t>Cheltuieli salariale cu echipa de management de proiect</t>
  </si>
  <si>
    <t>Cheltuieli AT efectuate pentru remunerarea personalului implicat in sistemul de coordonare, gestionare si control</t>
  </si>
  <si>
    <t>Cheltuieli cu servicii pentru organizarea de evenimente și cursuri de formare</t>
  </si>
  <si>
    <t>Cheltuieli cu servicii pentru derularea activităților proiectului</t>
  </si>
  <si>
    <t>Cheltuieli cu servicii IT, de dezvoltare/actualizare aplicații, configurare baze de date, migrare structuri de date etc.</t>
  </si>
  <si>
    <t>Cheltuieli cu servicii de management proiect</t>
  </si>
  <si>
    <t>CHELTUIELI SUB FORMA DE SUME FORFETARE</t>
  </si>
  <si>
    <t xml:space="preserve">Cheltuieli sub forma de sume forfetare </t>
  </si>
  <si>
    <t>CHELTUIELI CU SUBVENTII/BURSE/PREMII/VOUCHERE/STIMULENTE</t>
  </si>
  <si>
    <t xml:space="preserve">Cheltuieli cu subventii/burse/premii/vouchere/stimulente </t>
  </si>
  <si>
    <t>CHELTUIELI CU SUBVENTII</t>
  </si>
  <si>
    <t xml:space="preserve">Subvenții </t>
  </si>
  <si>
    <t>Cheltuieli cu subvenții/burse/premii</t>
  </si>
  <si>
    <t>Subvenții</t>
  </si>
  <si>
    <t>Premii</t>
  </si>
  <si>
    <t>Burse</t>
  </si>
  <si>
    <t xml:space="preserve">CHELTUIELI CU TAXE/ ABONAMENTE/ COTIZAȚII/ ACORDURI/ AUTORIZAȚII NECESARE PENTRU IMPLEMENTAREA PROIECTULUI </t>
  </si>
  <si>
    <t xml:space="preserve">Cheltuieli cu taxe/ abonamente/ cotizații/ acorduri/ autorizații necesare pentru implementarea proiectului </t>
  </si>
  <si>
    <t>Costuri indirecte în procent de 7% din costurile directe eligibile</t>
  </si>
  <si>
    <t>LEASING</t>
  </si>
  <si>
    <t>Cheltuieli de leasing cu achizitie</t>
  </si>
  <si>
    <t>Cheltuieli de leasing fara achizitie</t>
  </si>
  <si>
    <t>Cheltuieli cu închirierea, altele decât cele prevăzute la cheltuielile generale de administrație</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</si>
  <si>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</si>
  <si>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</si>
  <si>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</si>
  <si>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</si>
  <si>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</si>
  <si>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</si>
  <si>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</si>
  <si>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</si>
  <si>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</si>
  <si>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6.1 Pregatirea personalului de exploatare </t>
  </si>
  <si>
    <t>Cheltuieli pentru amplasarea de statii si puncte de incarcare electrica</t>
  </si>
  <si>
    <t>Cheltuieli pentru infrastructura rutieră, poduri, pasaje destinate prioritar transportului public urban de călători</t>
  </si>
  <si>
    <t>Măsuri de tip FSE+</t>
  </si>
  <si>
    <t>Cheltuieli cu indemnizații aferente contractelor de internship</t>
  </si>
  <si>
    <t>Cheltuieli salariale pentru tutorii de practică</t>
  </si>
  <si>
    <t>Cheltuieli de natură salarială pentru experții proprii</t>
  </si>
  <si>
    <t xml:space="preserve">Cheltuieli cu servicii de specializate pentru implementarea măsurilor de tip FSE+ </t>
  </si>
  <si>
    <t>Cheltuieli cu servicii IT</t>
  </si>
  <si>
    <t>Cheltuieli cu alte servicii</t>
  </si>
  <si>
    <t xml:space="preserve">Cheltuieli de deplasare </t>
  </si>
  <si>
    <t>Cheltuieli de participare la cursuri de specializare/programe de formare pentru cadrele didactice</t>
  </si>
  <si>
    <t>Cheltuieli pentru acreditare la ARACIS</t>
  </si>
  <si>
    <t>Cheltuieli pentru acreditare la ANC</t>
  </si>
  <si>
    <t>Cheltuieli cu servicii de specialitate pentru dezvoltarea și pilotarea furnizării de cursuri deschise de formare continuă</t>
  </si>
  <si>
    <t>Burse/indemnizații pentru studenții aparținând grupurilor vulnerabile, inclusiv studenții cu CES</t>
  </si>
  <si>
    <t>Alte cheltuieli</t>
  </si>
  <si>
    <t xml:space="preserve">3.1.1 Studii de teren </t>
  </si>
  <si>
    <t xml:space="preserve">3.1.2 Raport privind impactul asupra mediului </t>
  </si>
  <si>
    <t>3.1.3. Alte studii specifice</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</si>
  <si>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</si>
  <si>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</si>
  <si>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</si>
  <si>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</si>
  <si>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</si>
  <si>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3.5.4. Documentaţiile tehnice necesare în vederea obţinerii avizelor/acordurilor/autorizaţiilor </t>
  </si>
  <si>
    <t xml:space="preserve">3.5.5. Verificarea tehnică de calitate a proiectului tehnic şi a detaliilor de execuţie </t>
  </si>
  <si>
    <t xml:space="preserve">3.7.1  Managementul de proiect pentru obiectivul de investiţii </t>
  </si>
  <si>
    <t xml:space="preserve">3.8.2. Dirigenţie de şantier/supervizare </t>
  </si>
  <si>
    <t xml:space="preserve">Cheltuieli efectuate în cadrul activităților de marketing și branding </t>
  </si>
  <si>
    <t xml:space="preserve">Cheltuieli pentru consultanță și expertiză pentru elaborare P.M.U.D </t>
  </si>
  <si>
    <t>Cheltuieli cu digitizarea obiectivelor</t>
  </si>
  <si>
    <t xml:space="preserve">Cheltuieli cu servicii pentru derularea activităților proiectului </t>
  </si>
  <si>
    <t xml:space="preserve">Cheltuieli de promovare a rezultatelor proiectului de cercetare industrial/dezvoltare experimentală pe scară largă  </t>
  </si>
  <si>
    <t xml:space="preserve">cheltuieli pentru servicii de sprijinire a inovării </t>
  </si>
  <si>
    <t xml:space="preserve">cheltuieli privind certificarea națională/ internațională a produselor, serviciilor sau diferitelor procese specific </t>
  </si>
  <si>
    <t xml:space="preserve">Cheltuieli cu servicii pentru internaționalizare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</si>
  <si>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</si>
  <si>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</si>
  <si>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</si>
  <si>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</si>
  <si>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</si>
  <si>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</si>
  <si>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Cheltuieli pentru pregătirea personalului de exploatare</t>
  </si>
  <si>
    <t>Masuri de tip FSE+ care se adresează desegregarii ?i incluziunii sociale</t>
  </si>
  <si>
    <t>Cheltuieli pentru consultan?ă ?i expertiză pentru elaborare SDT</t>
  </si>
  <si>
    <t>Cheltuieli pentru realizarea planurilor de interpretare, valorificarea obiectivelor de patrimoniu</t>
  </si>
  <si>
    <t>Cheltuieli cu servicii</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</si>
  <si>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</si>
  <si>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</si>
  <si>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</si>
  <si>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</si>
  <si>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</si>
  <si>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</si>
  <si>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</si>
  <si>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</si>
  <si>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</si>
  <si>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Cheltuieli pentru cercetarea fundamentală</t>
  </si>
  <si>
    <t>Cheltuieli cu activitati de cooperare</t>
  </si>
  <si>
    <t>Cheltuieli de informare, consultare, constientizare</t>
  </si>
  <si>
    <t>Cheltuieli pentru consultanta</t>
  </si>
  <si>
    <t>Cheltuieli cu studii, proiectare si alte servicii aferente statiilor si punctelor de incarcare electrica</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</si>
  <si>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</si>
  <si>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</si>
  <si>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</si>
  <si>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</si>
  <si>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</si>
  <si>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Alte taxe</t>
  </si>
  <si>
    <t xml:space="preserve">Cheltuieli cu servicii IT, de dezvoltare/ actualizare aplicații, configurare baze de date, migrare structuri de date etc </t>
  </si>
  <si>
    <t> TOTAL CAPITOL  4</t>
  </si>
  <si>
    <t> TOTAL CAPITOL  5</t>
  </si>
  <si>
    <t> TOTAL CAPITOL  3</t>
  </si>
  <si>
    <t>3.1.</t>
  </si>
  <si>
    <t> TOTAL CAPITOL  2</t>
  </si>
  <si>
    <t>2.1.</t>
  </si>
  <si>
    <t>2.2.</t>
  </si>
  <si>
    <t>2.3.</t>
  </si>
  <si>
    <t>2.4.</t>
  </si>
  <si>
    <t> TOTAL CAPITOL 1</t>
  </si>
  <si>
    <t xml:space="preserve">CAP.5 </t>
  </si>
  <si>
    <t>1.2.</t>
  </si>
  <si>
    <t>1.3.</t>
  </si>
  <si>
    <t xml:space="preserve">Obiectivul Specific  1.2.   Valorificarea avantajelor digitalizării, în beneficiul cetățenilor, al companiilor, al organizațiilor de cercetare și al autorităților publice </t>
  </si>
  <si>
    <t>Prioritatea 2- O regiune digitală</t>
  </si>
  <si>
    <t>Acțiunea 2.1. Comunități digitale pentru o regiune inteligentă, Intervenția 2.1.1. 	Comunități digitale pentru o regiune inteligentă – soluții digitale</t>
  </si>
  <si>
    <t>https://commission.europa.eu/funding-tenders/procedures-guidelines-tenders/information-contractors-and-beneficiaries/exchange-rate-inforeuro_ro</t>
  </si>
  <si>
    <t>Serviciilor de dezvoltare a soluției propuse/de îmbunătățire a soluției existente</t>
  </si>
  <si>
    <t>Active necorporale (drepturi referitoare la brevete, licențe, know-how, etc.);</t>
  </si>
  <si>
    <t>Servicii de consultanță la elaborarea cererii de finanțare și a tuturor studiilor necesare întocmirii acesteia</t>
  </si>
  <si>
    <t>Servicii de consultanță în domeniul managementului proiectului</t>
  </si>
  <si>
    <t>Servicii de consultanță/asistență juridică în scopul elaborării documentației de atribuire și/sau aplicării procedurilor de atribuire a contractelor de achiziție publică, dacă este cazul.</t>
  </si>
  <si>
    <t>Alte cheltuieli de consultanță tehnică specifică tehnologiei informației și comunicațiilor din proiect</t>
  </si>
  <si>
    <t>Cheltuieli indirecte conform art. 54 lit.a RDC 1060/2022</t>
  </si>
  <si>
    <t>Cheltuieli indirecte conform art. 54 lit.a RDC 1060/2023</t>
  </si>
  <si>
    <t>Cheltuieli indirecte conform art. 54 lit.a RDC 1060/2024</t>
  </si>
  <si>
    <t>CAPITOLUL 1 Cheltuieli pentru dezvoltarea soluției propuse/de îmbunătățire a soluției existente</t>
  </si>
  <si>
    <t>CAPITOLUL 2. Cheltuielile de consultanță</t>
  </si>
  <si>
    <t>CAPITOLUL 3.  	Cheltuielile de informare și publicitate</t>
  </si>
  <si>
    <t>Cheltuieli cu activitățile obligatorii de informare și publicitate aferente proiectului sunt eligibile în conformitate cu prevederile contractului de finanțare</t>
  </si>
  <si>
    <t>Cheltuielile cu activitatea de audit financiar extern</t>
  </si>
  <si>
    <t xml:space="preserve">CAP.4 </t>
  </si>
  <si>
    <t>CAPITOLUL 4 Cheltuielile cu activitatea de audit financiar extern</t>
  </si>
  <si>
    <t>CAPITOLUL 5 Cheltuielile de cooperare teritorială</t>
  </si>
  <si>
    <t>5.1.</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</si>
  <si>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t>
  </si>
  <si>
    <r>
      <t xml:space="preserve">Cheltuielile de cooperare teritorială </t>
    </r>
    <r>
      <rPr>
        <sz val="8"/>
        <color rgb="FFC00000"/>
        <rFont val="Calibri"/>
        <family val="2"/>
        <scheme val="minor"/>
      </rPr>
      <t>(Valoarea eligibilă a acestor cheltuieli este limitată la maxim 5% din totalul cheltuielilor eligibile, fără să depășească pragul valoric de 15.000 euro)</t>
    </r>
  </si>
  <si>
    <t>Active corporale necesare în fazele de dezvoltare/testare/pilotare a soluției digitale, în limita a 10% din totalul cheltuielilor eligibile.</t>
  </si>
  <si>
    <r>
      <t xml:space="preserve">Active corporale necesare în fazele de dezvoltare/testare/pilotare a soluției digitale </t>
    </r>
    <r>
      <rPr>
        <sz val="9"/>
        <color rgb="FFC00000"/>
        <rFont val="Calibri"/>
        <family val="2"/>
        <scheme val="minor"/>
      </rPr>
      <t>( în limita a 10% din totalul cheltuielilor eligibile)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</si>
</sst>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i/>
      <sz val="9"/>
      <color theme="1"/>
      <name val="Calibri"/>
      <family val="2"/>
      <scheme val="minor"/>
    </font>
    <font>
      <b/>
      <i/>
      <sz val="9"/>
      <color theme="1"/>
      <name val="Calibri"/>
      <family val="2"/>
      <scheme val="minor"/>
    </font>
    <font>
      <b/>
      <sz val="9"/>
      <color theme="3"/>
      <name val="Calibri"/>
      <family val="2"/>
      <scheme val="minor"/>
    </font>
    <font>
      <b/>
      <sz val="9"/>
      <color rgb="FFC00000"/>
      <name val="Calibri"/>
      <family val="2"/>
      <scheme val="minor"/>
    </font>
    <font>
      <b/>
      <sz val="6"/>
      <name val="Calibri"/>
      <family val="2"/>
      <scheme val="minor"/>
    </font>
    <font>
      <sz val="6"/>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7.5"/>
      <color theme="1"/>
      <name val="Calibri"/>
      <family val="2"/>
      <scheme val="minor"/>
    </font>
    <font>
      <sz val="9"/>
      <color rgb="FF000000"/>
      <name val="Calibri"/>
      <family val="2"/>
      <scheme val="minor"/>
    </font>
    <font>
      <b/>
      <sz val="8"/>
      <name val="Verdana"/>
      <family val="2"/>
    </font>
    <font>
      <b/>
      <sz val="11"/>
      <color indexed="8"/>
      <name val="Calibri"/>
      <family val="2"/>
    </font>
    <font>
      <b/>
      <sz val="10"/>
      <name val="Arial"/>
      <family val="2"/>
    </font>
    <font>
      <sz val="10"/>
      <color rgb="FFFF0000"/>
      <name val="Calibri"/>
      <family val="2"/>
      <charset val="238"/>
    </font>
    <font>
      <sz val="6"/>
      <color theme="1"/>
      <name val="Calibri"/>
      <family val="2"/>
      <scheme val="minor"/>
    </font>
    <font>
      <b/>
      <sz val="6"/>
      <color theme="3"/>
      <name val="Calibri"/>
      <family val="2"/>
      <scheme val="minor"/>
    </font>
    <font>
      <b/>
      <sz val="6"/>
      <color rgb="FFC00000"/>
      <name val="Calibri"/>
      <family val="2"/>
      <scheme val="minor"/>
    </font>
    <font>
      <sz val="6"/>
      <color rgb="FFFF0000"/>
      <name val="Calibri"/>
      <family val="2"/>
      <scheme val="minor"/>
    </font>
    <font>
      <sz val="10"/>
      <name val="Calibri"/>
      <family val="2"/>
      <scheme val="minor"/>
    </font>
    <font>
      <u/>
      <sz val="10"/>
      <color theme="10"/>
      <name val="Calibri"/>
      <family val="2"/>
      <charset val="238"/>
    </font>
    <font>
      <sz val="7"/>
      <name val="Calibri"/>
      <family val="2"/>
      <scheme val="minor"/>
    </font>
    <font>
      <sz val="8"/>
      <color rgb="FFC00000"/>
      <name val="Calibri"/>
      <family val="2"/>
      <scheme val="minor"/>
    </font>
    <font>
      <sz val="9"/>
      <color rgb="FFC0000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79998168889431442"/>
        <bgColor theme="4" tint="0.79998168889431442"/>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0"/>
        <bgColor theme="4" tint="0.79998168889431442"/>
      </patternFill>
    </fill>
    <fill>
      <patternFill patternType="solid">
        <fgColor rgb="FFCCCCCC"/>
        <bgColor rgb="FFCCCCFF"/>
      </patternFill>
    </fill>
  </fills>
  <borders count="8">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s>
  <cellStyleXfs count="14">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3" fillId="0" borderId="0" applyBorder="0" applyProtection="0"/>
    <xf numFmtId="0" fontId="33" fillId="0" borderId="0" applyBorder="0" applyProtection="0"/>
    <xf numFmtId="0" fontId="33" fillId="0" borderId="0" applyBorder="0" applyProtection="0">
      <alignment horizontal="left"/>
    </xf>
    <xf numFmtId="0" fontId="33" fillId="0" borderId="0" applyBorder="0" applyProtection="0"/>
    <xf numFmtId="0" fontId="34" fillId="0" borderId="0" applyBorder="0" applyProtection="0">
      <alignment horizontal="left"/>
    </xf>
    <xf numFmtId="0" fontId="34" fillId="0" borderId="0" applyBorder="0" applyProtection="0"/>
    <xf numFmtId="0" fontId="46" fillId="0" borderId="0" applyNumberFormat="0" applyFill="0" applyBorder="0" applyAlignment="0" applyProtection="0"/>
  </cellStyleXfs>
  <cellXfs count="167">
    <xf numFmtId="0" fontId="0" fillId="0" borderId="0" xfId="0"/>
    <xf numFmtId="0" fontId="7" fillId="0" borderId="0" xfId="0" applyFont="1" applyAlignment="1">
      <alignment vertical="top" wrapText="1"/>
    </xf>
    <xf numFmtId="0" fontId="7" fillId="0" borderId="2" xfId="0" applyFont="1" applyBorder="1" applyAlignment="1">
      <alignment vertical="top" wrapText="1"/>
    </xf>
    <xf numFmtId="9" fontId="8" fillId="0" borderId="0" xfId="5" applyFont="1" applyBorder="1" applyAlignment="1" applyProtection="1">
      <alignment vertical="top"/>
    </xf>
    <xf numFmtId="9" fontId="8" fillId="0" borderId="0" xfId="5" applyFont="1" applyBorder="1" applyAlignment="1" applyProtection="1">
      <alignment horizontal="right" vertical="top"/>
    </xf>
    <xf numFmtId="0" fontId="25" fillId="0" borderId="0" xfId="0" applyFont="1"/>
    <xf numFmtId="0" fontId="26" fillId="0" borderId="0" xfId="0" applyFont="1"/>
    <xf numFmtId="0" fontId="26" fillId="0" borderId="0" xfId="0" applyFont="1" applyAlignment="1">
      <alignment vertical="top" wrapText="1"/>
    </xf>
    <xf numFmtId="0" fontId="26" fillId="0" borderId="0" xfId="0" applyFont="1" applyAlignment="1">
      <alignment horizontal="left" vertical="top" wrapText="1"/>
    </xf>
    <xf numFmtId="0" fontId="30" fillId="0" borderId="0" xfId="0" applyFont="1" applyAlignment="1">
      <alignment vertical="top" wrapText="1"/>
    </xf>
    <xf numFmtId="0" fontId="30" fillId="0" borderId="0" xfId="0" applyFont="1"/>
    <xf numFmtId="0" fontId="10" fillId="0" borderId="2" xfId="1" applyFont="1" applyBorder="1" applyAlignment="1">
      <alignment vertical="top" wrapText="1"/>
    </xf>
    <xf numFmtId="4" fontId="10" fillId="0" borderId="2" xfId="1" applyNumberFormat="1" applyFont="1" applyBorder="1" applyAlignment="1">
      <alignment horizontal="right" vertical="top"/>
    </xf>
    <xf numFmtId="0" fontId="10" fillId="0" borderId="0" xfId="1" applyFont="1" applyAlignment="1">
      <alignment vertical="top"/>
    </xf>
    <xf numFmtId="0" fontId="9" fillId="0" borderId="2" xfId="1" applyFont="1" applyBorder="1" applyAlignment="1">
      <alignment horizontal="center" vertical="top"/>
    </xf>
    <xf numFmtId="0" fontId="9" fillId="0" borderId="2" xfId="1" applyFont="1" applyBorder="1" applyAlignment="1">
      <alignment vertical="top" wrapText="1"/>
    </xf>
    <xf numFmtId="0" fontId="9" fillId="0" borderId="2" xfId="1" applyFont="1" applyBorder="1" applyAlignment="1">
      <alignment horizontal="right" vertical="top"/>
    </xf>
    <xf numFmtId="4" fontId="8" fillId="0" borderId="2" xfId="1" applyNumberFormat="1" applyFont="1" applyBorder="1" applyAlignment="1">
      <alignment horizontal="center" vertical="center" wrapText="1"/>
    </xf>
    <xf numFmtId="49" fontId="8" fillId="0" borderId="2" xfId="1" applyNumberFormat="1" applyFont="1" applyBorder="1" applyAlignment="1">
      <alignment horizontal="center" vertical="top"/>
    </xf>
    <xf numFmtId="49" fontId="21" fillId="3" borderId="2" xfId="1" applyNumberFormat="1" applyFont="1" applyFill="1" applyBorder="1" applyAlignment="1">
      <alignment horizontal="center" vertical="top"/>
    </xf>
    <xf numFmtId="0" fontId="21" fillId="3" borderId="2" xfId="1" applyFont="1" applyFill="1" applyBorder="1" applyAlignment="1">
      <alignment vertical="top" wrapText="1"/>
    </xf>
    <xf numFmtId="0" fontId="21" fillId="3" borderId="0" xfId="1" applyFont="1" applyFill="1" applyAlignment="1">
      <alignment vertical="top"/>
    </xf>
    <xf numFmtId="0" fontId="22" fillId="3" borderId="0" xfId="1" applyFont="1" applyFill="1" applyAlignment="1">
      <alignment vertical="top"/>
    </xf>
    <xf numFmtId="0" fontId="9" fillId="0" borderId="2"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2" xfId="1" applyFont="1" applyBorder="1" applyAlignment="1">
      <alignment horizontal="center" vertical="top" wrapText="1"/>
    </xf>
    <xf numFmtId="4" fontId="9" fillId="0" borderId="2"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3" fillId="0" borderId="0" xfId="1" applyNumberFormat="1" applyFont="1" applyAlignment="1">
      <alignment horizontal="righ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9" fillId="3" borderId="2" xfId="0" applyNumberFormat="1" applyFont="1" applyFill="1" applyBorder="1" applyAlignment="1">
      <alignment horizontal="center" vertical="center"/>
    </xf>
    <xf numFmtId="0" fontId="30" fillId="0" borderId="0" xfId="0" applyFont="1" applyAlignment="1">
      <alignment horizontal="center" vertical="top" wrapText="1"/>
    </xf>
    <xf numFmtId="49" fontId="22" fillId="4" borderId="2" xfId="1" applyNumberFormat="1" applyFont="1" applyFill="1" applyBorder="1" applyAlignment="1">
      <alignment horizontal="center" vertical="top"/>
    </xf>
    <xf numFmtId="0" fontId="22" fillId="4" borderId="2" xfId="1" applyFont="1" applyFill="1" applyBorder="1" applyAlignment="1">
      <alignment vertical="top" wrapText="1"/>
    </xf>
    <xf numFmtId="4" fontId="22" fillId="4" borderId="2" xfId="1" applyNumberFormat="1" applyFont="1" applyFill="1" applyBorder="1" applyAlignment="1">
      <alignment horizontal="right"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0" fontId="7" fillId="0" borderId="0" xfId="0" applyFont="1"/>
    <xf numFmtId="0" fontId="14" fillId="0" borderId="2" xfId="0" applyFont="1" applyBorder="1" applyAlignment="1">
      <alignment horizontal="center" vertical="center" wrapText="1"/>
    </xf>
    <xf numFmtId="0" fontId="32" fillId="0" borderId="2" xfId="0" applyFont="1" applyBorder="1" applyAlignment="1">
      <alignment horizontal="center" vertical="center" wrapText="1"/>
    </xf>
    <xf numFmtId="0" fontId="7" fillId="0" borderId="0" xfId="0" applyFont="1" applyAlignment="1">
      <alignment horizontal="center" vertical="center" wrapText="1"/>
    </xf>
    <xf numFmtId="0" fontId="15" fillId="0" borderId="2" xfId="0" applyFont="1" applyBorder="1" applyAlignment="1">
      <alignment horizontal="center" vertical="center" wrapText="1"/>
    </xf>
    <xf numFmtId="0" fontId="31" fillId="0" borderId="2" xfId="0" applyFont="1" applyBorder="1" applyAlignment="1">
      <alignment horizontal="center" vertical="center" wrapText="1"/>
    </xf>
    <xf numFmtId="0" fontId="7" fillId="0" borderId="0" xfId="0" applyFont="1" applyAlignment="1">
      <alignment horizontal="center" wrapText="1"/>
    </xf>
    <xf numFmtId="4" fontId="7" fillId="0" borderId="2" xfId="0" applyNumberFormat="1" applyFont="1" applyBorder="1" applyAlignment="1">
      <alignment wrapText="1"/>
    </xf>
    <xf numFmtId="4" fontId="16" fillId="0" borderId="2" xfId="0" applyNumberFormat="1" applyFont="1" applyBorder="1" applyAlignment="1">
      <alignment wrapText="1"/>
    </xf>
    <xf numFmtId="4" fontId="7" fillId="0" borderId="0" xfId="0" applyNumberFormat="1" applyFont="1" applyAlignment="1">
      <alignment wrapText="1"/>
    </xf>
    <xf numFmtId="4" fontId="7" fillId="2" borderId="2" xfId="0" applyNumberFormat="1" applyFont="1" applyFill="1" applyBorder="1" applyAlignment="1" applyProtection="1">
      <alignment horizontal="center" vertical="center" wrapText="1"/>
      <protection locked="0"/>
    </xf>
    <xf numFmtId="4" fontId="7" fillId="3" borderId="2" xfId="1" applyNumberFormat="1" applyFont="1" applyFill="1" applyBorder="1" applyAlignment="1">
      <alignment horizontal="center" vertical="center" wrapText="1"/>
    </xf>
    <xf numFmtId="4" fontId="7" fillId="3" borderId="2" xfId="1" applyNumberFormat="1" applyFont="1" applyFill="1" applyBorder="1" applyAlignment="1">
      <alignment horizontal="center" vertical="center"/>
    </xf>
    <xf numFmtId="4" fontId="21" fillId="3" borderId="2" xfId="1" applyNumberFormat="1" applyFont="1" applyFill="1" applyBorder="1" applyAlignment="1">
      <alignment horizontal="center" vertical="center"/>
    </xf>
    <xf numFmtId="4" fontId="22" fillId="4" borderId="2" xfId="1" applyNumberFormat="1" applyFont="1" applyFill="1" applyBorder="1" applyAlignment="1">
      <alignment horizontal="center" vertical="center"/>
    </xf>
    <xf numFmtId="3" fontId="7" fillId="0" borderId="2" xfId="0" applyNumberFormat="1" applyFont="1" applyBorder="1" applyAlignment="1">
      <alignment horizontal="center" wrapText="1"/>
    </xf>
    <xf numFmtId="0" fontId="29" fillId="0" borderId="0" xfId="0" applyFont="1"/>
    <xf numFmtId="0" fontId="36" fillId="0" borderId="2" xfId="0" applyFont="1" applyBorder="1" applyAlignment="1">
      <alignment vertical="top" wrapText="1"/>
    </xf>
    <xf numFmtId="0" fontId="7" fillId="3" borderId="0" xfId="0" applyFont="1" applyFill="1"/>
    <xf numFmtId="4" fontId="7" fillId="0" borderId="0" xfId="0" applyNumberFormat="1" applyFont="1"/>
    <xf numFmtId="0" fontId="13" fillId="0" borderId="0" xfId="1" applyFont="1" applyAlignment="1">
      <alignment vertical="top"/>
    </xf>
    <xf numFmtId="4" fontId="26" fillId="0" borderId="0" xfId="0" applyNumberFormat="1" applyFont="1"/>
    <xf numFmtId="49" fontId="17" fillId="3" borderId="0" xfId="1" applyNumberFormat="1" applyFont="1" applyFill="1" applyAlignment="1">
      <alignment horizontal="center" vertical="top"/>
    </xf>
    <xf numFmtId="0" fontId="17" fillId="3" borderId="0" xfId="1" applyFont="1" applyFill="1" applyAlignment="1">
      <alignment vertical="top" wrapText="1"/>
    </xf>
    <xf numFmtId="4" fontId="17" fillId="3" borderId="0" xfId="1" applyNumberFormat="1" applyFont="1" applyFill="1" applyAlignment="1">
      <alignment vertical="distributed"/>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10" fontId="17" fillId="3" borderId="0" xfId="1" applyNumberFormat="1" applyFont="1" applyFill="1" applyAlignment="1">
      <alignment horizontal="right" vertical="top"/>
    </xf>
    <xf numFmtId="4" fontId="17" fillId="3" borderId="0" xfId="1" applyNumberFormat="1" applyFont="1" applyFill="1" applyAlignment="1">
      <alignment horizontal="right" vertical="top"/>
    </xf>
    <xf numFmtId="0" fontId="8" fillId="3" borderId="0" xfId="5" applyNumberFormat="1" applyFont="1" applyFill="1" applyBorder="1" applyAlignment="1" applyProtection="1">
      <alignment horizontal="center" vertical="top"/>
    </xf>
    <xf numFmtId="0" fontId="37" fillId="0" borderId="0" xfId="0" applyFont="1" applyAlignment="1">
      <alignment horizontal="right"/>
    </xf>
    <xf numFmtId="0" fontId="37" fillId="0" borderId="0" xfId="0" applyFont="1"/>
    <xf numFmtId="0" fontId="9" fillId="0" borderId="2" xfId="1" applyFont="1" applyBorder="1" applyAlignment="1">
      <alignment horizontal="right" vertical="top" wrapText="1"/>
    </xf>
    <xf numFmtId="49" fontId="22" fillId="3" borderId="0" xfId="1" applyNumberFormat="1" applyFont="1" applyFill="1" applyAlignment="1">
      <alignment horizontal="center" vertical="top"/>
    </xf>
    <xf numFmtId="0" fontId="7" fillId="0" borderId="2" xfId="0" applyFont="1" applyBorder="1" applyAlignment="1">
      <alignment horizontal="center" vertical="center" wrapText="1"/>
    </xf>
    <xf numFmtId="0" fontId="8" fillId="3" borderId="2" xfId="0" applyFont="1" applyFill="1" applyBorder="1" applyAlignment="1">
      <alignment horizontal="center" vertical="center"/>
    </xf>
    <xf numFmtId="2" fontId="7" fillId="3" borderId="2" xfId="1" applyNumberFormat="1" applyFont="1" applyFill="1" applyBorder="1" applyAlignment="1">
      <alignment horizontal="center" vertical="top"/>
    </xf>
    <xf numFmtId="4" fontId="7" fillId="4" borderId="2" xfId="1" applyNumberFormat="1" applyFont="1" applyFill="1" applyBorder="1" applyAlignment="1">
      <alignment horizontal="center" vertical="center" wrapText="1"/>
    </xf>
    <xf numFmtId="4" fontId="7" fillId="7" borderId="2" xfId="0" applyNumberFormat="1" applyFont="1" applyFill="1" applyBorder="1" applyAlignment="1">
      <alignment horizontal="center"/>
    </xf>
    <xf numFmtId="0" fontId="30" fillId="0" borderId="0" xfId="0" applyFont="1" applyAlignment="1">
      <alignment horizontal="left" vertical="top" wrapText="1"/>
    </xf>
    <xf numFmtId="0" fontId="39" fillId="10" borderId="7" xfId="0" applyFont="1" applyFill="1" applyBorder="1" applyAlignment="1">
      <alignment horizontal="center" wrapText="1"/>
    </xf>
    <xf numFmtId="0" fontId="0" fillId="0" borderId="7" xfId="0" applyBorder="1" applyAlignment="1">
      <alignment wrapText="1"/>
    </xf>
    <xf numFmtId="0" fontId="0" fillId="0" borderId="0" xfId="0" applyAlignment="1">
      <alignment wrapText="1"/>
    </xf>
    <xf numFmtId="0" fontId="40" fillId="0" borderId="7" xfId="0" applyFont="1" applyBorder="1" applyAlignment="1">
      <alignment wrapText="1"/>
    </xf>
    <xf numFmtId="0" fontId="40" fillId="0" borderId="0" xfId="0" applyFont="1"/>
    <xf numFmtId="0" fontId="0" fillId="8" borderId="7" xfId="0" applyFill="1" applyBorder="1" applyAlignment="1">
      <alignment wrapText="1"/>
    </xf>
    <xf numFmtId="0" fontId="0" fillId="8" borderId="0" xfId="0" applyFill="1"/>
    <xf numFmtId="0" fontId="41" fillId="0" borderId="2" xfId="1" applyFont="1" applyBorder="1" applyAlignment="1">
      <alignment horizontal="left" vertical="top"/>
    </xf>
    <xf numFmtId="4" fontId="23" fillId="0" borderId="2" xfId="1" applyNumberFormat="1" applyFont="1" applyBorder="1" applyAlignment="1">
      <alignment horizontal="left" vertical="center" wrapText="1"/>
    </xf>
    <xf numFmtId="0" fontId="41" fillId="3" borderId="2" xfId="1" applyFont="1" applyFill="1" applyBorder="1" applyAlignment="1">
      <alignment horizontal="left" vertical="top" wrapText="1"/>
    </xf>
    <xf numFmtId="0" fontId="24" fillId="0" borderId="2" xfId="1" applyFont="1" applyBorder="1" applyAlignment="1">
      <alignment horizontal="left" vertical="top" wrapText="1"/>
    </xf>
    <xf numFmtId="0" fontId="42" fillId="3" borderId="2" xfId="1" applyFont="1" applyFill="1" applyBorder="1" applyAlignment="1">
      <alignment horizontal="left" vertical="top"/>
    </xf>
    <xf numFmtId="0" fontId="24" fillId="3" borderId="2" xfId="1" applyFont="1" applyFill="1" applyBorder="1" applyAlignment="1">
      <alignment horizontal="left" vertical="top" wrapText="1"/>
    </xf>
    <xf numFmtId="0" fontId="43" fillId="4" borderId="2" xfId="1" applyFont="1" applyFill="1" applyBorder="1" applyAlignment="1" applyProtection="1">
      <alignment horizontal="left" vertical="top"/>
      <protection hidden="1"/>
    </xf>
    <xf numFmtId="0" fontId="44" fillId="0" borderId="0" xfId="1" applyFont="1" applyAlignment="1" applyProtection="1">
      <alignment horizontal="left" vertical="top"/>
      <protection hidden="1"/>
    </xf>
    <xf numFmtId="0" fontId="23" fillId="3" borderId="0" xfId="1" applyFont="1" applyFill="1" applyAlignment="1" applyProtection="1">
      <alignment horizontal="left" vertical="top"/>
      <protection hidden="1"/>
    </xf>
    <xf numFmtId="4" fontId="44" fillId="0" borderId="0" xfId="1" applyNumberFormat="1" applyFont="1" applyAlignment="1" applyProtection="1">
      <alignment horizontal="left" vertical="top"/>
      <protection hidden="1"/>
    </xf>
    <xf numFmtId="0" fontId="44" fillId="0" borderId="0" xfId="1" applyFont="1" applyAlignment="1">
      <alignment horizontal="left" vertical="top"/>
    </xf>
    <xf numFmtId="0" fontId="41" fillId="0" borderId="0" xfId="1" applyFont="1" applyAlignment="1">
      <alignment horizontal="left" vertical="top"/>
    </xf>
    <xf numFmtId="0" fontId="7" fillId="5" borderId="2" xfId="7" applyFont="1" applyFill="1" applyBorder="1" applyAlignment="1">
      <alignment vertical="top" wrapText="1"/>
    </xf>
    <xf numFmtId="0" fontId="7" fillId="9" borderId="2" xfId="7" applyFont="1" applyFill="1" applyBorder="1" applyAlignment="1">
      <alignment vertical="top" wrapText="1"/>
    </xf>
    <xf numFmtId="4" fontId="7" fillId="0" borderId="2" xfId="0" applyNumberFormat="1" applyFont="1" applyBorder="1" applyAlignment="1">
      <alignment horizontal="right"/>
    </xf>
    <xf numFmtId="2" fontId="8" fillId="3" borderId="2" xfId="1" applyNumberFormat="1" applyFont="1" applyFill="1" applyBorder="1" applyAlignment="1">
      <alignment horizontal="center" vertical="top"/>
    </xf>
    <xf numFmtId="0" fontId="7" fillId="0" borderId="2" xfId="0" applyFont="1" applyBorder="1" applyAlignment="1">
      <alignment horizontal="left" vertical="top" wrapText="1"/>
    </xf>
    <xf numFmtId="0" fontId="0" fillId="0" borderId="0" xfId="0" applyAlignment="1">
      <alignment vertical="top" wrapText="1"/>
    </xf>
    <xf numFmtId="0" fontId="38" fillId="0" borderId="0" xfId="0" applyFont="1" applyAlignment="1">
      <alignment vertical="top" wrapText="1"/>
    </xf>
    <xf numFmtId="4" fontId="7" fillId="3" borderId="0" xfId="1" applyNumberFormat="1" applyFont="1" applyFill="1" applyAlignment="1">
      <alignment horizontal="center" vertical="center"/>
    </xf>
    <xf numFmtId="0" fontId="16" fillId="0" borderId="0" xfId="0" applyFont="1" applyAlignment="1">
      <alignment wrapText="1"/>
    </xf>
    <xf numFmtId="0" fontId="16" fillId="0" borderId="0" xfId="0" applyFont="1" applyAlignment="1">
      <alignment horizontal="center" vertical="center" wrapText="1"/>
    </xf>
    <xf numFmtId="4" fontId="16" fillId="0" borderId="0" xfId="0" applyNumberFormat="1" applyFont="1" applyAlignment="1">
      <alignment wrapText="1"/>
    </xf>
    <xf numFmtId="0" fontId="37" fillId="6" borderId="2" xfId="0" applyFont="1" applyFill="1" applyBorder="1"/>
    <xf numFmtId="0" fontId="35" fillId="0" borderId="2" xfId="1" applyFont="1" applyBorder="1" applyAlignment="1">
      <alignment horizontal="left" vertical="top" wrapText="1"/>
    </xf>
    <xf numFmtId="4" fontId="8" fillId="2" borderId="2" xfId="1" applyNumberFormat="1" applyFont="1" applyFill="1" applyBorder="1" applyAlignment="1" applyProtection="1">
      <alignment horizontal="right" vertical="top"/>
      <protection locked="0"/>
    </xf>
    <xf numFmtId="0" fontId="47" fillId="3" borderId="2" xfId="1" applyFont="1" applyFill="1" applyBorder="1" applyAlignment="1">
      <alignment horizontal="left" vertical="top" wrapText="1"/>
    </xf>
    <xf numFmtId="4" fontId="7" fillId="3" borderId="2" xfId="1" applyNumberFormat="1" applyFont="1" applyFill="1" applyBorder="1" applyAlignment="1">
      <alignment horizontal="right" vertical="center"/>
    </xf>
    <xf numFmtId="4" fontId="7" fillId="3" borderId="0" xfId="1" applyNumberFormat="1" applyFont="1" applyFill="1" applyAlignment="1">
      <alignment horizontal="right" vertical="center"/>
    </xf>
    <xf numFmtId="0" fontId="16" fillId="0" borderId="0" xfId="1" applyFont="1" applyAlignment="1">
      <alignment horizontal="center" vertical="top"/>
    </xf>
    <xf numFmtId="0" fontId="47" fillId="3" borderId="6" xfId="1" applyFont="1" applyFill="1" applyBorder="1" applyAlignment="1">
      <alignment horizontal="left" vertical="top" wrapText="1"/>
    </xf>
    <xf numFmtId="4" fontId="7" fillId="3" borderId="6" xfId="1" applyNumberFormat="1" applyFont="1" applyFill="1" applyBorder="1" applyAlignment="1">
      <alignment horizontal="right" vertical="center"/>
    </xf>
    <xf numFmtId="0" fontId="23" fillId="3" borderId="2" xfId="1" applyFont="1" applyFill="1" applyBorder="1" applyAlignment="1" applyProtection="1">
      <alignment horizontal="left" vertical="top"/>
      <protection hidden="1"/>
    </xf>
    <xf numFmtId="0" fontId="16" fillId="0" borderId="2" xfId="1" applyFont="1" applyBorder="1" applyAlignment="1" applyProtection="1">
      <alignment horizontal="center" vertical="top"/>
      <protection hidden="1"/>
    </xf>
    <xf numFmtId="0" fontId="10" fillId="3" borderId="0" xfId="0" applyFont="1" applyFill="1" applyAlignment="1">
      <alignment horizontal="left" vertical="center" wrapText="1"/>
    </xf>
    <xf numFmtId="0" fontId="26" fillId="0" borderId="0" xfId="0" applyFont="1" applyAlignment="1">
      <alignment horizontal="left" vertical="top" wrapText="1"/>
    </xf>
    <xf numFmtId="0" fontId="30" fillId="0" borderId="0" xfId="0" applyFont="1" applyAlignment="1">
      <alignment horizontal="left" vertical="top" wrapText="1"/>
    </xf>
    <xf numFmtId="0" fontId="46" fillId="0" borderId="0" xfId="13" applyAlignment="1">
      <alignment horizontal="left" vertical="top" wrapText="1"/>
    </xf>
    <xf numFmtId="0" fontId="45" fillId="0" borderId="0" xfId="1" applyFont="1" applyAlignment="1" applyProtection="1">
      <alignment horizontal="left" vertical="top" wrapText="1"/>
      <protection hidden="1"/>
    </xf>
    <xf numFmtId="0" fontId="9" fillId="0" borderId="2" xfId="1" applyFont="1" applyBorder="1" applyAlignment="1">
      <alignment horizontal="center" vertical="top"/>
    </xf>
    <xf numFmtId="4" fontId="8" fillId="0" borderId="2" xfId="1" applyNumberFormat="1" applyFont="1" applyBorder="1" applyAlignment="1">
      <alignment horizontal="center" vertical="center" wrapText="1"/>
    </xf>
    <xf numFmtId="0" fontId="8" fillId="3" borderId="2" xfId="1" applyFont="1" applyFill="1" applyBorder="1" applyAlignment="1">
      <alignment horizontal="left" vertical="top"/>
    </xf>
    <xf numFmtId="0" fontId="7" fillId="3" borderId="2" xfId="1" applyFont="1" applyFill="1" applyBorder="1" applyAlignment="1">
      <alignment horizontal="left" vertical="top"/>
    </xf>
    <xf numFmtId="49" fontId="8" fillId="0" borderId="2" xfId="1" applyNumberFormat="1" applyFont="1" applyBorder="1" applyAlignment="1">
      <alignment horizontal="center" vertical="center"/>
    </xf>
    <xf numFmtId="0" fontId="8" fillId="0" borderId="2" xfId="1" applyFont="1" applyBorder="1" applyAlignment="1">
      <alignment horizontal="center" vertical="center" wrapText="1"/>
    </xf>
    <xf numFmtId="0" fontId="20" fillId="3" borderId="5" xfId="0" applyFont="1" applyFill="1" applyBorder="1" applyAlignment="1">
      <alignment horizontal="left" vertical="center"/>
    </xf>
    <xf numFmtId="0" fontId="20" fillId="3" borderId="0" xfId="0" applyFont="1" applyFill="1" applyAlignment="1">
      <alignment horizontal="left" vertical="center"/>
    </xf>
    <xf numFmtId="0" fontId="19" fillId="3" borderId="5" xfId="0" applyFont="1" applyFill="1" applyBorder="1" applyAlignment="1">
      <alignment horizontal="left" vertical="center"/>
    </xf>
    <xf numFmtId="0" fontId="19" fillId="3" borderId="0" xfId="0" applyFont="1" applyFill="1" applyAlignment="1">
      <alignment horizontal="left" vertical="center"/>
    </xf>
    <xf numFmtId="0" fontId="19" fillId="3" borderId="0" xfId="0" applyFont="1" applyFill="1" applyAlignment="1">
      <alignment horizontal="left" vertical="center" wrapText="1"/>
    </xf>
    <xf numFmtId="9" fontId="8" fillId="0" borderId="5" xfId="5" applyFont="1" applyBorder="1" applyAlignment="1" applyProtection="1">
      <alignment horizontal="left" vertical="top"/>
    </xf>
    <xf numFmtId="9" fontId="8" fillId="0" borderId="0" xfId="5" applyFont="1" applyBorder="1" applyAlignment="1" applyProtection="1">
      <alignment horizontal="left" vertical="top"/>
    </xf>
    <xf numFmtId="9" fontId="12" fillId="0" borderId="5" xfId="5" applyFont="1" applyBorder="1" applyAlignment="1" applyProtection="1">
      <alignment horizontal="center" vertical="top"/>
    </xf>
    <xf numFmtId="9" fontId="12" fillId="0" borderId="0" xfId="5" applyFont="1" applyBorder="1" applyAlignment="1" applyProtection="1">
      <alignment horizontal="center" vertical="top"/>
    </xf>
    <xf numFmtId="0" fontId="7" fillId="7" borderId="2" xfId="0" applyFont="1" applyFill="1" applyBorder="1" applyAlignment="1">
      <alignment vertical="top" wrapText="1"/>
    </xf>
    <xf numFmtId="4" fontId="7" fillId="4" borderId="2" xfId="1" applyNumberFormat="1" applyFont="1" applyFill="1" applyBorder="1" applyAlignment="1">
      <alignment horizontal="center" vertical="center" wrapText="1"/>
    </xf>
    <xf numFmtId="0" fontId="7" fillId="5" borderId="2" xfId="7" applyFont="1" applyFill="1" applyBorder="1" applyAlignment="1">
      <alignment vertical="top" wrapText="1"/>
    </xf>
    <xf numFmtId="0" fontId="16" fillId="0" borderId="0" xfId="0" applyFont="1" applyAlignment="1">
      <alignment horizontal="left" wrapText="1"/>
    </xf>
    <xf numFmtId="2" fontId="8" fillId="0" borderId="0" xfId="0" applyNumberFormat="1" applyFont="1" applyAlignment="1">
      <alignment horizontal="left" vertical="center" wrapText="1"/>
    </xf>
    <xf numFmtId="0" fontId="22" fillId="0" borderId="2" xfId="0" applyFont="1" applyBorder="1" applyAlignment="1">
      <alignment horizontal="center" vertical="center" wrapText="1"/>
    </xf>
    <xf numFmtId="0" fontId="8" fillId="0" borderId="2" xfId="0" applyFont="1" applyBorder="1" applyAlignment="1">
      <alignment horizontal="center" vertical="center" wrapText="1"/>
    </xf>
    <xf numFmtId="4" fontId="9" fillId="3" borderId="3" xfId="0" applyNumberFormat="1" applyFont="1" applyFill="1" applyBorder="1" applyAlignment="1">
      <alignment horizontal="center" vertical="center"/>
    </xf>
    <xf numFmtId="4" fontId="9" fillId="3" borderId="4" xfId="0" applyNumberFormat="1" applyFont="1" applyFill="1" applyBorder="1" applyAlignment="1">
      <alignment horizontal="center" vertical="center"/>
    </xf>
    <xf numFmtId="4" fontId="7" fillId="2" borderId="3" xfId="0" applyNumberFormat="1" applyFont="1" applyFill="1" applyBorder="1" applyAlignment="1" applyProtection="1">
      <alignment horizontal="center" vertical="center" wrapText="1"/>
      <protection locked="0"/>
    </xf>
    <xf numFmtId="4" fontId="7" fillId="2" borderId="4"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xf numFmtId="4" fontId="22" fillId="4" borderId="3" xfId="1" applyNumberFormat="1" applyFont="1" applyFill="1" applyBorder="1" applyAlignment="1">
      <alignment horizontal="center" vertical="top"/>
    </xf>
    <xf numFmtId="4" fontId="22" fillId="4" borderId="1" xfId="1" applyNumberFormat="1" applyFont="1" applyFill="1" applyBorder="1" applyAlignment="1">
      <alignment horizontal="center" vertical="top"/>
    </xf>
    <xf numFmtId="4" fontId="22" fillId="4" borderId="4" xfId="1" applyNumberFormat="1" applyFont="1" applyFill="1" applyBorder="1" applyAlignment="1">
      <alignment horizontal="center" vertical="top"/>
    </xf>
    <xf numFmtId="0" fontId="24" fillId="0" borderId="0" xfId="1" applyFont="1" applyBorder="1" applyAlignment="1" applyProtection="1">
      <alignment vertical="top"/>
      <protection hidden="1"/>
    </xf>
    <xf numFmtId="4" fontId="23" fillId="0" borderId="0" xfId="1" applyNumberFormat="1" applyFont="1" applyBorder="1" applyAlignment="1" applyProtection="1">
      <alignment horizontal="center" vertical="center" wrapText="1"/>
      <protection hidden="1"/>
    </xf>
    <xf numFmtId="0" fontId="24" fillId="0" borderId="0" xfId="1" applyFont="1" applyBorder="1" applyAlignment="1" applyProtection="1">
      <alignment horizontal="center" vertical="top"/>
      <protection hidden="1"/>
    </xf>
    <xf numFmtId="0" fontId="16" fillId="0" borderId="0" xfId="1" applyFont="1" applyBorder="1" applyAlignment="1" applyProtection="1">
      <alignment horizontal="center" vertical="top"/>
      <protection hidden="1"/>
    </xf>
    <xf numFmtId="0" fontId="23" fillId="3" borderId="0" xfId="1" applyFont="1" applyFill="1" applyBorder="1" applyAlignment="1" applyProtection="1">
      <alignment horizontal="center" vertical="top"/>
      <protection hidden="1"/>
    </xf>
    <xf numFmtId="49" fontId="22" fillId="3" borderId="2" xfId="1" applyNumberFormat="1" applyFont="1" applyFill="1" applyBorder="1" applyAlignment="1">
      <alignment horizontal="center" vertical="top"/>
    </xf>
  </cellXfs>
  <cellStyles count="14">
    <cellStyle name="Hyperlink" xfId="13" builtinId="8"/>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00000000-0005-0000-0000-000004000000}"/>
    <cellStyle name="Percent 2" xfId="3" xr:uid="{00000000-0005-0000-0000-000005000000}"/>
    <cellStyle name="Pivot Table Category" xfId="9" xr:uid="{00000000-0005-0000-0000-000006000000}"/>
    <cellStyle name="Pivot Table Corner" xfId="8" xr:uid="{00000000-0005-0000-0000-000007000000}"/>
    <cellStyle name="Pivot Table Field" xfId="7" xr:uid="{00000000-0005-0000-0000-000008000000}"/>
    <cellStyle name="Pivot Table Result" xfId="12" xr:uid="{00000000-0005-0000-0000-000009000000}"/>
    <cellStyle name="Pivot Table Title" xfId="11" xr:uid="{00000000-0005-0000-0000-00000A000000}"/>
    <cellStyle name="Pivot Table Value" xfId="10" xr:uid="{00000000-0005-0000-0000-00000B000000}"/>
    <cellStyle name="Procent" xfId="5" builtinId="5"/>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r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1"/>
  <dimension ref="A1:P23"/>
  <sheetViews>
    <sheetView workbookViewId="0">
      <selection activeCell="N11" sqref="N11:N12"/>
    </sheetView>
  </sheetViews>
  <sheetFormatPr defaultColWidth="8.88671875" defaultRowHeight="12.6" x14ac:dyDescent="0.25"/>
  <cols>
    <col min="1" max="1" width="3.6640625" style="6" customWidth="1"/>
    <col min="2" max="2" width="22" style="6" customWidth="1"/>
    <col min="3" max="4" width="8.88671875" style="6"/>
    <col min="5" max="5" width="14.5546875" style="6" customWidth="1"/>
    <col min="6" max="6" width="4.6640625" style="6" customWidth="1"/>
    <col min="7" max="10" width="8.88671875" style="6"/>
    <col min="11" max="11" width="12.5546875" style="6" bestFit="1" customWidth="1"/>
    <col min="12" max="12" width="11.33203125" style="6" bestFit="1" customWidth="1"/>
    <col min="13" max="16384" width="8.88671875" style="6"/>
  </cols>
  <sheetData>
    <row r="1" spans="1:16" x14ac:dyDescent="0.25">
      <c r="A1" s="5" t="s">
        <v>39</v>
      </c>
    </row>
    <row r="3" spans="1:16" ht="15.6" customHeight="1" x14ac:dyDescent="0.25">
      <c r="A3" s="7"/>
      <c r="B3" s="6" t="s">
        <v>41</v>
      </c>
    </row>
    <row r="4" spans="1:16" ht="15.6" customHeight="1" x14ac:dyDescent="0.25">
      <c r="A4" s="7"/>
      <c r="B4" s="6" t="s">
        <v>37</v>
      </c>
    </row>
    <row r="5" spans="1:16" x14ac:dyDescent="0.25">
      <c r="A5" s="7"/>
      <c r="B5" s="127" t="s">
        <v>74</v>
      </c>
      <c r="C5" s="127"/>
      <c r="D5" s="127"/>
      <c r="E5" s="127"/>
      <c r="F5" s="127"/>
      <c r="G5" s="127"/>
      <c r="H5" s="127"/>
      <c r="I5" s="127"/>
      <c r="J5" s="127"/>
      <c r="K5" s="127"/>
      <c r="L5" s="127"/>
      <c r="M5" s="127"/>
      <c r="N5" s="127"/>
      <c r="O5" s="7"/>
    </row>
    <row r="6" spans="1:16" x14ac:dyDescent="0.25">
      <c r="A6" s="7"/>
      <c r="B6" s="8"/>
      <c r="C6" s="8"/>
      <c r="D6" s="8"/>
      <c r="E6" s="8"/>
      <c r="F6" s="8"/>
      <c r="G6" s="8"/>
      <c r="H6" s="8"/>
      <c r="I6" s="8"/>
      <c r="J6" s="8"/>
      <c r="K6" s="8"/>
      <c r="L6" s="8"/>
      <c r="M6" s="8"/>
      <c r="N6" s="8"/>
      <c r="O6" s="7"/>
    </row>
    <row r="7" spans="1:16" s="10" customFormat="1" x14ac:dyDescent="0.25">
      <c r="A7" s="9"/>
      <c r="B7" s="128" t="s">
        <v>42</v>
      </c>
      <c r="C7" s="128"/>
      <c r="D7" s="128"/>
      <c r="E7" s="128"/>
      <c r="F7" s="128"/>
      <c r="G7" s="128"/>
      <c r="H7" s="128"/>
      <c r="I7" s="128"/>
      <c r="J7" s="128"/>
      <c r="K7" s="128"/>
      <c r="L7" s="128"/>
      <c r="M7" s="128"/>
      <c r="N7" s="128"/>
      <c r="O7" s="128"/>
    </row>
    <row r="8" spans="1:16" ht="25.95" customHeight="1" x14ac:dyDescent="0.25">
      <c r="A8" s="7"/>
      <c r="B8" s="127" t="s">
        <v>38</v>
      </c>
      <c r="C8" s="127"/>
      <c r="D8" s="127"/>
      <c r="E8" s="127"/>
      <c r="F8" s="127"/>
      <c r="G8" s="127"/>
      <c r="H8" s="127"/>
      <c r="I8" s="127"/>
      <c r="J8" s="127"/>
      <c r="K8" s="127"/>
      <c r="L8" s="127"/>
      <c r="M8" s="127"/>
      <c r="N8" s="127"/>
      <c r="O8" s="7"/>
    </row>
    <row r="9" spans="1:16" x14ac:dyDescent="0.25">
      <c r="B9" s="6" t="s">
        <v>40</v>
      </c>
    </row>
    <row r="10" spans="1:16" x14ac:dyDescent="0.25">
      <c r="B10" s="6" t="s">
        <v>334</v>
      </c>
    </row>
    <row r="12" spans="1:16" ht="18.600000000000001" customHeight="1" x14ac:dyDescent="0.25">
      <c r="B12" s="5" t="s">
        <v>102</v>
      </c>
      <c r="C12" s="75" t="s">
        <v>103</v>
      </c>
      <c r="D12" s="115">
        <v>4.9752999999999998</v>
      </c>
      <c r="E12" s="76" t="s">
        <v>104</v>
      </c>
    </row>
    <row r="13" spans="1:16" ht="18.600000000000001" customHeight="1" x14ac:dyDescent="0.25">
      <c r="B13" s="129" t="s">
        <v>313</v>
      </c>
      <c r="C13" s="127"/>
      <c r="D13" s="127"/>
      <c r="E13" s="127"/>
      <c r="F13" s="127"/>
      <c r="G13" s="127"/>
      <c r="H13" s="127"/>
      <c r="I13" s="127"/>
      <c r="J13" s="127"/>
      <c r="K13" s="127"/>
      <c r="L13" s="127"/>
      <c r="M13" s="127"/>
      <c r="N13" s="127"/>
      <c r="O13" s="127"/>
      <c r="P13" s="127"/>
    </row>
    <row r="15" spans="1:16" ht="12.6" customHeight="1" x14ac:dyDescent="0.25">
      <c r="B15" s="128" t="s">
        <v>75</v>
      </c>
      <c r="C15" s="128"/>
      <c r="D15" s="127" t="s">
        <v>76</v>
      </c>
      <c r="E15" s="127"/>
      <c r="F15" s="127"/>
      <c r="G15" s="127"/>
      <c r="H15" s="127"/>
      <c r="I15" s="127"/>
      <c r="J15" s="127"/>
      <c r="K15" s="127"/>
      <c r="L15" s="127"/>
      <c r="M15" s="127"/>
      <c r="N15" s="127"/>
      <c r="O15" s="127"/>
    </row>
    <row r="16" spans="1:16" ht="12.6" customHeight="1" x14ac:dyDescent="0.25">
      <c r="B16" s="84"/>
      <c r="C16" s="84"/>
      <c r="D16" s="8"/>
      <c r="E16" s="8"/>
      <c r="F16" s="8"/>
      <c r="G16" s="8"/>
      <c r="H16" s="8"/>
      <c r="I16" s="8"/>
      <c r="J16" s="8"/>
      <c r="K16" s="8"/>
      <c r="L16" s="8"/>
      <c r="M16" s="8"/>
      <c r="N16" s="8"/>
      <c r="O16" s="8"/>
    </row>
    <row r="18" spans="1:15" ht="16.95" customHeight="1" x14ac:dyDescent="0.25">
      <c r="A18" s="9"/>
      <c r="B18" s="128" t="s">
        <v>110</v>
      </c>
      <c r="C18" s="128"/>
      <c r="D18" s="128"/>
      <c r="E18" s="128"/>
      <c r="F18" s="128"/>
      <c r="G18" s="128"/>
      <c r="H18" s="128"/>
      <c r="I18" s="128"/>
      <c r="J18" s="128"/>
      <c r="K18" s="128"/>
      <c r="L18" s="128"/>
      <c r="M18" s="128"/>
      <c r="N18" s="128"/>
      <c r="O18" s="128"/>
    </row>
    <row r="19" spans="1:15" ht="21.6" customHeight="1" x14ac:dyDescent="0.25">
      <c r="B19" s="126" t="s">
        <v>332</v>
      </c>
      <c r="C19" s="126"/>
      <c r="D19" s="126"/>
      <c r="E19" s="126"/>
      <c r="F19" s="126"/>
      <c r="G19" s="126"/>
      <c r="H19" s="126"/>
      <c r="I19" s="126"/>
      <c r="J19" s="126"/>
      <c r="K19" s="126"/>
      <c r="L19" s="126"/>
      <c r="M19" s="126"/>
      <c r="N19" s="126"/>
      <c r="O19" s="126"/>
    </row>
    <row r="21" spans="1:15" ht="12.6" customHeight="1" x14ac:dyDescent="0.25">
      <c r="A21" s="9"/>
      <c r="B21" s="128" t="s">
        <v>109</v>
      </c>
      <c r="C21" s="128"/>
      <c r="D21" s="128"/>
      <c r="E21" s="128"/>
      <c r="F21" s="128"/>
      <c r="G21" s="128"/>
      <c r="H21" s="128"/>
      <c r="I21" s="128"/>
      <c r="J21" s="128"/>
      <c r="K21" s="128"/>
      <c r="L21" s="128"/>
      <c r="M21" s="128"/>
      <c r="N21" s="128"/>
      <c r="O21" s="128"/>
    </row>
    <row r="22" spans="1:15" ht="12.6" customHeight="1" x14ac:dyDescent="0.25">
      <c r="A22" s="9"/>
      <c r="B22" s="35"/>
      <c r="C22" s="35"/>
      <c r="D22" s="35"/>
      <c r="E22" s="35"/>
      <c r="F22" s="35"/>
      <c r="G22" s="35"/>
      <c r="H22" s="35"/>
      <c r="I22" s="35"/>
      <c r="J22" s="35"/>
      <c r="K22" s="35"/>
      <c r="L22" s="35"/>
      <c r="M22" s="35"/>
      <c r="N22" s="35"/>
      <c r="O22" s="35"/>
    </row>
    <row r="23" spans="1:15" s="61" customFormat="1" x14ac:dyDescent="0.25">
      <c r="B23" s="66"/>
    </row>
  </sheetData>
  <sheetProtection algorithmName="SHA-512" hashValue="FYe612eHvTB3sxL0EacBQlt670T9ds8HRaxGqtPJUOR0zSkb4pKKiCydtdnBkdKUaVo8cWL+qz/SvnTpuL0OrA==" saltValue="je4nsbeQ1bxmRtfOchi0zg==" spinCount="100000" sheet="1" objects="1" scenarios="1"/>
  <mergeCells count="9">
    <mergeCell ref="B19:O19"/>
    <mergeCell ref="B5:N5"/>
    <mergeCell ref="B7:O7"/>
    <mergeCell ref="B8:N8"/>
    <mergeCell ref="B21:O21"/>
    <mergeCell ref="B15:C15"/>
    <mergeCell ref="D15:O15"/>
    <mergeCell ref="B18:O18"/>
    <mergeCell ref="B13:P13"/>
  </mergeCells>
  <hyperlinks>
    <hyperlink ref="B13" r:id="rId1" xr:uid="{A81F70A1-FECD-48E1-9F13-88E13B50B7F1}"/>
  </hyperlinks>
  <pageMargins left="0.25" right="0.25" top="0.5" bottom="0.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10"/>
  <dimension ref="A1:L37"/>
  <sheetViews>
    <sheetView showGridLines="0" zoomScaleNormal="100" workbookViewId="0">
      <pane xSplit="1" ySplit="4" topLeftCell="B23" activePane="bottomRight" state="frozen"/>
      <selection pane="topRight" activeCell="B1" sqref="B1"/>
      <selection pane="bottomLeft" activeCell="A6" sqref="A6"/>
      <selection pane="bottomRight" activeCell="C7" sqref="C7:D7"/>
    </sheetView>
  </sheetViews>
  <sheetFormatPr defaultColWidth="9.33203125" defaultRowHeight="12" x14ac:dyDescent="0.3"/>
  <cols>
    <col min="1" max="1" width="5.33203125" style="31" customWidth="1"/>
    <col min="2" max="2" width="19.88671875" style="32" customWidth="1"/>
    <col min="3" max="3" width="15.33203125" style="33" customWidth="1"/>
    <col min="4" max="4" width="13.109375" style="33" customWidth="1"/>
    <col min="5" max="5" width="14.88671875" style="33" customWidth="1"/>
    <col min="6" max="6" width="16.33203125" style="33" customWidth="1"/>
    <col min="7" max="7" width="15.33203125" style="33" customWidth="1"/>
    <col min="8" max="8" width="14" style="33" customWidth="1"/>
    <col min="9" max="9" width="13.88671875" style="33" customWidth="1"/>
    <col min="10" max="10" width="12" style="103" customWidth="1"/>
    <col min="11" max="11" width="17.109375" style="103" customWidth="1"/>
    <col min="12" max="12" width="8.5546875" style="161" customWidth="1"/>
    <col min="13" max="16384" width="9.33203125" style="13"/>
  </cols>
  <sheetData>
    <row r="1" spans="1:12" ht="24" customHeight="1" x14ac:dyDescent="0.3">
      <c r="A1" s="131" t="s">
        <v>34</v>
      </c>
      <c r="B1" s="131"/>
      <c r="C1" s="131"/>
      <c r="D1" s="131"/>
      <c r="E1" s="131"/>
      <c r="F1" s="131"/>
      <c r="G1" s="131"/>
      <c r="H1" s="131"/>
      <c r="I1" s="131"/>
      <c r="J1" s="131"/>
      <c r="K1" s="131"/>
    </row>
    <row r="2" spans="1:12" x14ac:dyDescent="0.3">
      <c r="A2" s="14"/>
      <c r="B2" s="15"/>
      <c r="C2" s="16"/>
      <c r="D2" s="16"/>
      <c r="E2" s="16"/>
      <c r="F2" s="16"/>
      <c r="G2" s="16"/>
      <c r="H2" s="16"/>
      <c r="I2" s="16"/>
      <c r="J2" s="92"/>
      <c r="K2" s="92"/>
    </row>
    <row r="3" spans="1:12" ht="21" customHeight="1" x14ac:dyDescent="0.3">
      <c r="A3" s="135" t="s">
        <v>1</v>
      </c>
      <c r="B3" s="136" t="s">
        <v>2</v>
      </c>
      <c r="C3" s="132" t="s">
        <v>3</v>
      </c>
      <c r="D3" s="132"/>
      <c r="E3" s="132" t="s">
        <v>18</v>
      </c>
      <c r="F3" s="132" t="s">
        <v>4</v>
      </c>
      <c r="G3" s="132"/>
      <c r="H3" s="132" t="s">
        <v>19</v>
      </c>
      <c r="I3" s="132" t="s">
        <v>0</v>
      </c>
      <c r="J3" s="92"/>
      <c r="K3" s="92"/>
    </row>
    <row r="4" spans="1:12" ht="73.95" customHeight="1" x14ac:dyDescent="0.3">
      <c r="A4" s="135"/>
      <c r="B4" s="136"/>
      <c r="C4" s="17" t="s">
        <v>26</v>
      </c>
      <c r="D4" s="17" t="s">
        <v>35</v>
      </c>
      <c r="E4" s="132"/>
      <c r="F4" s="17" t="s">
        <v>27</v>
      </c>
      <c r="G4" s="17" t="s">
        <v>28</v>
      </c>
      <c r="H4" s="132"/>
      <c r="I4" s="132"/>
      <c r="J4" s="93" t="s">
        <v>30</v>
      </c>
      <c r="K4" s="93" t="s">
        <v>31</v>
      </c>
      <c r="L4" s="162"/>
    </row>
    <row r="5" spans="1:12" ht="22.2" customHeight="1" x14ac:dyDescent="0.3">
      <c r="A5" s="18" t="s">
        <v>14</v>
      </c>
      <c r="B5" s="133" t="s">
        <v>323</v>
      </c>
      <c r="C5" s="134"/>
      <c r="D5" s="134"/>
      <c r="E5" s="134"/>
      <c r="F5" s="134"/>
      <c r="G5" s="134"/>
      <c r="H5" s="134"/>
      <c r="I5" s="134"/>
      <c r="J5" s="92"/>
      <c r="K5" s="92"/>
      <c r="L5" s="163"/>
    </row>
    <row r="6" spans="1:12" ht="61.2" customHeight="1" x14ac:dyDescent="0.3">
      <c r="A6" s="79" t="s">
        <v>29</v>
      </c>
      <c r="B6" s="2" t="s">
        <v>314</v>
      </c>
      <c r="C6" s="55"/>
      <c r="D6" s="55"/>
      <c r="E6" s="56">
        <f>C6+D6</f>
        <v>0</v>
      </c>
      <c r="F6" s="55"/>
      <c r="G6" s="55"/>
      <c r="H6" s="56">
        <f>F6+G6</f>
        <v>0</v>
      </c>
      <c r="I6" s="56">
        <f>E6+H6</f>
        <v>0</v>
      </c>
      <c r="J6" s="116" t="s">
        <v>45</v>
      </c>
      <c r="K6" s="116" t="s">
        <v>296</v>
      </c>
      <c r="L6" s="163"/>
    </row>
    <row r="7" spans="1:12" ht="78" customHeight="1" x14ac:dyDescent="0.3">
      <c r="A7" s="79" t="s">
        <v>308</v>
      </c>
      <c r="B7" s="2" t="s">
        <v>335</v>
      </c>
      <c r="C7" s="55"/>
      <c r="D7" s="55"/>
      <c r="E7" s="56">
        <f t="shared" ref="E7:E8" si="0">C7+D7</f>
        <v>0</v>
      </c>
      <c r="F7" s="55"/>
      <c r="G7" s="55"/>
      <c r="H7" s="56">
        <f t="shared" ref="H7:H8" si="1">F7+G7</f>
        <v>0</v>
      </c>
      <c r="I7" s="56">
        <f t="shared" ref="I7:I8" si="2">E7+H7</f>
        <v>0</v>
      </c>
      <c r="J7" s="116" t="s">
        <v>43</v>
      </c>
      <c r="K7" s="116" t="s">
        <v>143</v>
      </c>
      <c r="L7" s="164" t="str">
        <f>IF(E7&gt;E25*10%,"!!! Atentie prag","")</f>
        <v/>
      </c>
    </row>
    <row r="8" spans="1:12" ht="61.95" customHeight="1" x14ac:dyDescent="0.3">
      <c r="A8" s="79" t="s">
        <v>309</v>
      </c>
      <c r="B8" s="2" t="s">
        <v>315</v>
      </c>
      <c r="C8" s="55"/>
      <c r="D8" s="55"/>
      <c r="E8" s="56">
        <f t="shared" si="0"/>
        <v>0</v>
      </c>
      <c r="F8" s="55"/>
      <c r="G8" s="55"/>
      <c r="H8" s="56">
        <f t="shared" si="1"/>
        <v>0</v>
      </c>
      <c r="I8" s="56">
        <f t="shared" si="2"/>
        <v>0</v>
      </c>
      <c r="J8" s="116" t="s">
        <v>47</v>
      </c>
      <c r="K8" s="116" t="s">
        <v>77</v>
      </c>
      <c r="L8" s="163"/>
    </row>
    <row r="9" spans="1:12" s="21" customFormat="1" ht="22.95" customHeight="1" x14ac:dyDescent="0.3">
      <c r="A9" s="19"/>
      <c r="B9" s="20" t="s">
        <v>306</v>
      </c>
      <c r="C9" s="58">
        <f>SUM(C6:C8)</f>
        <v>0</v>
      </c>
      <c r="D9" s="58">
        <f t="shared" ref="D9:I9" si="3">SUM(D6:D8)</f>
        <v>0</v>
      </c>
      <c r="E9" s="58">
        <f t="shared" si="3"/>
        <v>0</v>
      </c>
      <c r="F9" s="58">
        <f t="shared" si="3"/>
        <v>0</v>
      </c>
      <c r="G9" s="58">
        <f t="shared" si="3"/>
        <v>0</v>
      </c>
      <c r="H9" s="58">
        <f t="shared" si="3"/>
        <v>0</v>
      </c>
      <c r="I9" s="58">
        <f t="shared" si="3"/>
        <v>0</v>
      </c>
      <c r="J9" s="96"/>
      <c r="K9" s="96"/>
      <c r="L9" s="163"/>
    </row>
    <row r="10" spans="1:12" ht="20.399999999999999" customHeight="1" x14ac:dyDescent="0.3">
      <c r="A10" s="18" t="s">
        <v>15</v>
      </c>
      <c r="B10" s="133" t="s">
        <v>324</v>
      </c>
      <c r="C10" s="133"/>
      <c r="D10" s="133"/>
      <c r="E10" s="133"/>
      <c r="F10" s="133"/>
      <c r="G10" s="133"/>
      <c r="H10" s="133"/>
      <c r="I10" s="133"/>
      <c r="J10" s="97"/>
      <c r="K10" s="97"/>
      <c r="L10" s="163"/>
    </row>
    <row r="11" spans="1:12" ht="61.8" customHeight="1" x14ac:dyDescent="0.3">
      <c r="A11" s="81" t="s">
        <v>302</v>
      </c>
      <c r="B11" s="62" t="s">
        <v>316</v>
      </c>
      <c r="C11" s="55"/>
      <c r="D11" s="55"/>
      <c r="E11" s="57">
        <f>C11+D11</f>
        <v>0</v>
      </c>
      <c r="F11" s="55"/>
      <c r="G11" s="55"/>
      <c r="H11" s="57">
        <f t="shared" ref="H11" si="4">F11+G11</f>
        <v>0</v>
      </c>
      <c r="I11" s="57">
        <f t="shared" ref="I11" si="5">E11+H11</f>
        <v>0</v>
      </c>
      <c r="J11" s="97" t="s">
        <v>48</v>
      </c>
      <c r="K11" s="97" t="s">
        <v>79</v>
      </c>
      <c r="L11" s="163"/>
    </row>
    <row r="12" spans="1:12" ht="48" x14ac:dyDescent="0.3">
      <c r="A12" s="81" t="s">
        <v>303</v>
      </c>
      <c r="B12" s="62" t="s">
        <v>317</v>
      </c>
      <c r="C12" s="55"/>
      <c r="D12" s="55"/>
      <c r="E12" s="57">
        <f t="shared" ref="E12:E14" si="6">C12+D12</f>
        <v>0</v>
      </c>
      <c r="F12" s="55"/>
      <c r="G12" s="55"/>
      <c r="H12" s="57">
        <f t="shared" ref="H12:H14" si="7">F12+G12</f>
        <v>0</v>
      </c>
      <c r="I12" s="57">
        <f t="shared" ref="I12:I14" si="8">E12+H12</f>
        <v>0</v>
      </c>
      <c r="J12" s="97" t="s">
        <v>48</v>
      </c>
      <c r="K12" s="97" t="s">
        <v>320</v>
      </c>
      <c r="L12" s="163"/>
    </row>
    <row r="13" spans="1:12" ht="96" x14ac:dyDescent="0.3">
      <c r="A13" s="81" t="s">
        <v>304</v>
      </c>
      <c r="B13" s="62" t="s">
        <v>318</v>
      </c>
      <c r="C13" s="55"/>
      <c r="D13" s="55"/>
      <c r="E13" s="57">
        <f t="shared" si="6"/>
        <v>0</v>
      </c>
      <c r="F13" s="55"/>
      <c r="G13" s="55"/>
      <c r="H13" s="57">
        <f t="shared" si="7"/>
        <v>0</v>
      </c>
      <c r="I13" s="57">
        <f t="shared" si="8"/>
        <v>0</v>
      </c>
      <c r="J13" s="97" t="s">
        <v>48</v>
      </c>
      <c r="K13" s="97" t="s">
        <v>321</v>
      </c>
      <c r="L13" s="163"/>
    </row>
    <row r="14" spans="1:12" s="65" customFormat="1" ht="60" x14ac:dyDescent="0.3">
      <c r="A14" s="81" t="s">
        <v>305</v>
      </c>
      <c r="B14" s="2" t="s">
        <v>319</v>
      </c>
      <c r="C14" s="55"/>
      <c r="D14" s="55"/>
      <c r="E14" s="57">
        <f t="shared" si="6"/>
        <v>0</v>
      </c>
      <c r="F14" s="55"/>
      <c r="G14" s="55"/>
      <c r="H14" s="57">
        <f t="shared" si="7"/>
        <v>0</v>
      </c>
      <c r="I14" s="57">
        <f t="shared" si="8"/>
        <v>0</v>
      </c>
      <c r="J14" s="97" t="s">
        <v>48</v>
      </c>
      <c r="K14" s="97" t="s">
        <v>322</v>
      </c>
      <c r="L14" s="163"/>
    </row>
    <row r="15" spans="1:12" s="21" customFormat="1" ht="22.95" customHeight="1" x14ac:dyDescent="0.3">
      <c r="A15" s="19"/>
      <c r="B15" s="20" t="s">
        <v>301</v>
      </c>
      <c r="C15" s="58">
        <f>SUM(C11:C14)</f>
        <v>0</v>
      </c>
      <c r="D15" s="58">
        <f t="shared" ref="D15:I15" si="9">SUM(D11:D14)</f>
        <v>0</v>
      </c>
      <c r="E15" s="58">
        <f t="shared" si="9"/>
        <v>0</v>
      </c>
      <c r="F15" s="58">
        <f t="shared" si="9"/>
        <v>0</v>
      </c>
      <c r="G15" s="58">
        <f t="shared" si="9"/>
        <v>0</v>
      </c>
      <c r="H15" s="58">
        <f t="shared" si="9"/>
        <v>0</v>
      </c>
      <c r="I15" s="58">
        <f t="shared" si="9"/>
        <v>0</v>
      </c>
      <c r="J15" s="96"/>
      <c r="K15" s="96"/>
      <c r="L15" s="163"/>
    </row>
    <row r="16" spans="1:12" ht="21" customHeight="1" x14ac:dyDescent="0.3">
      <c r="A16" s="18" t="s">
        <v>16</v>
      </c>
      <c r="B16" s="133" t="s">
        <v>325</v>
      </c>
      <c r="C16" s="133"/>
      <c r="D16" s="133"/>
      <c r="E16" s="133"/>
      <c r="F16" s="133"/>
      <c r="G16" s="133"/>
      <c r="H16" s="133"/>
      <c r="I16" s="133"/>
      <c r="J16" s="92"/>
      <c r="K16" s="94"/>
      <c r="L16" s="163"/>
    </row>
    <row r="17" spans="1:12" ht="83.4" customHeight="1" x14ac:dyDescent="0.3">
      <c r="A17" s="107" t="s">
        <v>300</v>
      </c>
      <c r="B17" s="2" t="s">
        <v>326</v>
      </c>
      <c r="C17" s="55"/>
      <c r="D17" s="55"/>
      <c r="E17" s="57">
        <f>C17+D17</f>
        <v>0</v>
      </c>
      <c r="F17" s="55"/>
      <c r="G17" s="55"/>
      <c r="H17" s="57">
        <f t="shared" ref="H17" si="10">F17+G17</f>
        <v>0</v>
      </c>
      <c r="I17" s="57">
        <f t="shared" ref="I17" si="11">E17+H17</f>
        <v>0</v>
      </c>
      <c r="J17" s="97" t="s">
        <v>48</v>
      </c>
      <c r="K17" s="97" t="s">
        <v>322</v>
      </c>
      <c r="L17" s="163"/>
    </row>
    <row r="18" spans="1:12" s="21" customFormat="1" ht="22.95" customHeight="1" x14ac:dyDescent="0.3">
      <c r="A18" s="19"/>
      <c r="B18" s="20" t="s">
        <v>299</v>
      </c>
      <c r="C18" s="58">
        <f>SUM(C17:C17)</f>
        <v>0</v>
      </c>
      <c r="D18" s="58">
        <f t="shared" ref="D18:I18" si="12">SUM(D17:D17)</f>
        <v>0</v>
      </c>
      <c r="E18" s="58">
        <f t="shared" si="12"/>
        <v>0</v>
      </c>
      <c r="F18" s="58">
        <f t="shared" si="12"/>
        <v>0</v>
      </c>
      <c r="G18" s="58">
        <f t="shared" si="12"/>
        <v>0</v>
      </c>
      <c r="H18" s="58">
        <f t="shared" si="12"/>
        <v>0</v>
      </c>
      <c r="I18" s="58">
        <f t="shared" si="12"/>
        <v>0</v>
      </c>
      <c r="J18" s="96"/>
      <c r="K18" s="96"/>
      <c r="L18" s="163"/>
    </row>
    <row r="19" spans="1:12" ht="21" customHeight="1" x14ac:dyDescent="0.3">
      <c r="A19" s="18" t="s">
        <v>328</v>
      </c>
      <c r="B19" s="133" t="s">
        <v>329</v>
      </c>
      <c r="C19" s="133"/>
      <c r="D19" s="133"/>
      <c r="E19" s="133"/>
      <c r="F19" s="133"/>
      <c r="G19" s="133"/>
      <c r="H19" s="133"/>
      <c r="I19" s="133"/>
      <c r="J19" s="92"/>
      <c r="K19" s="94"/>
      <c r="L19" s="163"/>
    </row>
    <row r="20" spans="1:12" ht="28.95" customHeight="1" x14ac:dyDescent="0.3">
      <c r="A20" s="107" t="s">
        <v>32</v>
      </c>
      <c r="B20" s="108" t="s">
        <v>327</v>
      </c>
      <c r="C20" s="55"/>
      <c r="D20" s="55"/>
      <c r="E20" s="57">
        <f>C20+D20</f>
        <v>0</v>
      </c>
      <c r="F20" s="55">
        <v>0</v>
      </c>
      <c r="G20" s="55">
        <v>0</v>
      </c>
      <c r="H20" s="57">
        <f t="shared" ref="H20" si="13">F20+G20</f>
        <v>0</v>
      </c>
      <c r="I20" s="57">
        <f t="shared" ref="I20" si="14">E20+H20</f>
        <v>0</v>
      </c>
      <c r="J20" s="95" t="s">
        <v>48</v>
      </c>
      <c r="K20" s="95" t="s">
        <v>322</v>
      </c>
      <c r="L20" s="163"/>
    </row>
    <row r="21" spans="1:12" s="21" customFormat="1" ht="22.95" customHeight="1" x14ac:dyDescent="0.3">
      <c r="A21" s="19"/>
      <c r="B21" s="20" t="s">
        <v>297</v>
      </c>
      <c r="C21" s="58">
        <f>C20</f>
        <v>0</v>
      </c>
      <c r="D21" s="58">
        <f t="shared" ref="D21:I21" si="15">D20</f>
        <v>0</v>
      </c>
      <c r="E21" s="58">
        <f t="shared" si="15"/>
        <v>0</v>
      </c>
      <c r="F21" s="58">
        <f t="shared" si="15"/>
        <v>0</v>
      </c>
      <c r="G21" s="58">
        <f t="shared" si="15"/>
        <v>0</v>
      </c>
      <c r="H21" s="58">
        <f t="shared" si="15"/>
        <v>0</v>
      </c>
      <c r="I21" s="58">
        <f t="shared" si="15"/>
        <v>0</v>
      </c>
      <c r="J21" s="96"/>
      <c r="K21" s="96"/>
      <c r="L21" s="163"/>
    </row>
    <row r="22" spans="1:12" ht="21" customHeight="1" x14ac:dyDescent="0.3">
      <c r="A22" s="18" t="s">
        <v>307</v>
      </c>
      <c r="B22" s="133" t="s">
        <v>330</v>
      </c>
      <c r="C22" s="133"/>
      <c r="D22" s="133"/>
      <c r="E22" s="133"/>
      <c r="F22" s="133"/>
      <c r="G22" s="133"/>
      <c r="H22" s="133"/>
      <c r="I22" s="133"/>
      <c r="J22" s="92"/>
      <c r="K22" s="94"/>
      <c r="L22" s="163"/>
    </row>
    <row r="23" spans="1:12" ht="92.4" customHeight="1" x14ac:dyDescent="0.3">
      <c r="A23" s="107" t="s">
        <v>331</v>
      </c>
      <c r="B23" s="108" t="s">
        <v>333</v>
      </c>
      <c r="C23" s="55"/>
      <c r="D23" s="55"/>
      <c r="E23" s="57">
        <f>C23+D23</f>
        <v>0</v>
      </c>
      <c r="F23" s="55"/>
      <c r="G23" s="55"/>
      <c r="H23" s="57">
        <f t="shared" ref="H23" si="16">F23+G23</f>
        <v>0</v>
      </c>
      <c r="I23" s="57">
        <f t="shared" ref="I23" si="17">E23+H23</f>
        <v>0</v>
      </c>
      <c r="J23" s="95" t="s">
        <v>45</v>
      </c>
      <c r="K23" s="95" t="s">
        <v>286</v>
      </c>
      <c r="L23" s="164" t="str">
        <f>IF(E23&gt;C31*5%,"!!! Atentie prag","")</f>
        <v/>
      </c>
    </row>
    <row r="24" spans="1:12" s="21" customFormat="1" ht="22.95" customHeight="1" x14ac:dyDescent="0.3">
      <c r="A24" s="19"/>
      <c r="B24" s="20" t="s">
        <v>298</v>
      </c>
      <c r="C24" s="58">
        <f>C23</f>
        <v>0</v>
      </c>
      <c r="D24" s="58">
        <f t="shared" ref="D24:I24" si="18">D23</f>
        <v>0</v>
      </c>
      <c r="E24" s="58">
        <f t="shared" si="18"/>
        <v>0</v>
      </c>
      <c r="F24" s="58">
        <f t="shared" si="18"/>
        <v>0</v>
      </c>
      <c r="G24" s="58">
        <f t="shared" si="18"/>
        <v>0</v>
      </c>
      <c r="H24" s="58">
        <f t="shared" si="18"/>
        <v>0</v>
      </c>
      <c r="I24" s="58">
        <f t="shared" si="18"/>
        <v>0</v>
      </c>
      <c r="J24" s="96"/>
      <c r="K24" s="96"/>
      <c r="L24" s="164" t="str">
        <f>IF(E24&gt;15000*Instructiuni!D12,"!!! Atentie prag","")</f>
        <v/>
      </c>
    </row>
    <row r="25" spans="1:12" s="22" customFormat="1" ht="29.4" customHeight="1" x14ac:dyDescent="0.3">
      <c r="A25" s="36"/>
      <c r="B25" s="37" t="s">
        <v>36</v>
      </c>
      <c r="C25" s="59">
        <f>C24+C21+C18+C15+C9</f>
        <v>0</v>
      </c>
      <c r="D25" s="59">
        <f t="shared" ref="D25:I25" si="19">D24+D21+D18+D15+D9</f>
        <v>0</v>
      </c>
      <c r="E25" s="59">
        <f t="shared" si="19"/>
        <v>0</v>
      </c>
      <c r="F25" s="59">
        <f t="shared" si="19"/>
        <v>0</v>
      </c>
      <c r="G25" s="59">
        <f t="shared" si="19"/>
        <v>0</v>
      </c>
      <c r="H25" s="59">
        <f t="shared" si="19"/>
        <v>0</v>
      </c>
      <c r="I25" s="59">
        <f t="shared" si="19"/>
        <v>0</v>
      </c>
      <c r="J25" s="98"/>
      <c r="K25" s="98"/>
      <c r="L25" s="165"/>
    </row>
    <row r="26" spans="1:12" s="22" customFormat="1" ht="28.95" customHeight="1" x14ac:dyDescent="0.3">
      <c r="A26" s="166"/>
      <c r="B26" s="118" t="s">
        <v>79</v>
      </c>
      <c r="C26" s="119">
        <f>C21+C18+C15</f>
        <v>0</v>
      </c>
      <c r="D26" s="119">
        <f t="shared" ref="D26:I26" si="20">D21+D18+D15</f>
        <v>0</v>
      </c>
      <c r="E26" s="119">
        <f t="shared" si="20"/>
        <v>0</v>
      </c>
      <c r="F26" s="119">
        <f t="shared" si="20"/>
        <v>0</v>
      </c>
      <c r="G26" s="119">
        <f t="shared" si="20"/>
        <v>0</v>
      </c>
      <c r="H26" s="119">
        <f t="shared" si="20"/>
        <v>0</v>
      </c>
      <c r="I26" s="119">
        <f t="shared" si="20"/>
        <v>0</v>
      </c>
      <c r="J26" s="125" t="str">
        <f>IF(E26&gt;E9*5%,"!!! Atentie prag","")</f>
        <v/>
      </c>
      <c r="K26" s="124"/>
      <c r="L26" s="165"/>
    </row>
    <row r="27" spans="1:12" s="22" customFormat="1" ht="28.95" customHeight="1" x14ac:dyDescent="0.3">
      <c r="A27" s="78"/>
      <c r="B27" s="122"/>
      <c r="C27" s="123"/>
      <c r="D27" s="120"/>
      <c r="E27" s="120"/>
      <c r="F27" s="120"/>
      <c r="G27" s="120"/>
      <c r="H27" s="120"/>
      <c r="I27" s="120"/>
      <c r="J27" s="121"/>
      <c r="K27" s="100"/>
      <c r="L27" s="165"/>
    </row>
    <row r="28" spans="1:12" ht="33" customHeight="1" x14ac:dyDescent="0.3">
      <c r="A28" s="23" t="s">
        <v>20</v>
      </c>
      <c r="B28" s="15" t="s">
        <v>6</v>
      </c>
      <c r="C28" s="77" t="s">
        <v>17</v>
      </c>
      <c r="D28" s="24"/>
      <c r="E28" s="24"/>
      <c r="F28" s="24"/>
      <c r="G28" s="24"/>
      <c r="H28" s="25"/>
      <c r="I28" s="25"/>
      <c r="J28" s="99"/>
      <c r="K28" s="99"/>
    </row>
    <row r="29" spans="1:12" ht="34.200000000000003" customHeight="1" x14ac:dyDescent="0.3">
      <c r="A29" s="26" t="s">
        <v>7</v>
      </c>
      <c r="B29" s="15" t="s">
        <v>8</v>
      </c>
      <c r="C29" s="27">
        <f>I25</f>
        <v>0</v>
      </c>
      <c r="D29" s="3"/>
      <c r="E29" s="3"/>
      <c r="F29" s="3"/>
      <c r="G29" s="3"/>
      <c r="H29" s="4"/>
      <c r="I29" s="111"/>
      <c r="J29" s="101"/>
      <c r="K29" s="99"/>
    </row>
    <row r="30" spans="1:12" ht="24" x14ac:dyDescent="0.3">
      <c r="A30" s="26" t="s">
        <v>21</v>
      </c>
      <c r="B30" s="11" t="s">
        <v>25</v>
      </c>
      <c r="C30" s="12">
        <f>H25</f>
        <v>0</v>
      </c>
      <c r="D30" s="142" t="str">
        <f>IF(C31&lt;15000*Instructiuni!D12,"!!!Atentie valoarea minimia eligibilă ","")</f>
        <v xml:space="preserve">!!!Atentie valoarea minimia eligibilă </v>
      </c>
      <c r="E30" s="143"/>
      <c r="F30" s="143"/>
      <c r="G30" s="143"/>
      <c r="H30" s="143"/>
      <c r="I30" s="24"/>
      <c r="J30" s="99"/>
      <c r="K30" s="99"/>
    </row>
    <row r="31" spans="1:12" ht="23.4" customHeight="1" x14ac:dyDescent="0.3">
      <c r="A31" s="26" t="s">
        <v>22</v>
      </c>
      <c r="B31" s="11" t="s">
        <v>9</v>
      </c>
      <c r="C31" s="12">
        <f>E25</f>
        <v>0</v>
      </c>
      <c r="D31" s="142" t="str">
        <f>IF(C31&gt;500000*Instructiuni!D12,"!!! Valoarea maximă eligibilă depăseste pragul maxim acceptat","")</f>
        <v/>
      </c>
      <c r="E31" s="143"/>
      <c r="F31" s="143"/>
      <c r="G31" s="143"/>
      <c r="H31" s="143"/>
      <c r="I31" s="28"/>
      <c r="J31" s="99"/>
      <c r="K31" s="99"/>
    </row>
    <row r="32" spans="1:12" ht="19.95" customHeight="1" x14ac:dyDescent="0.3">
      <c r="A32" s="26" t="s">
        <v>10</v>
      </c>
      <c r="B32" s="15" t="s">
        <v>11</v>
      </c>
      <c r="C32" s="27">
        <f>SUM(C33:C34)</f>
        <v>0</v>
      </c>
      <c r="D32" s="144"/>
      <c r="E32" s="145"/>
      <c r="F32" s="145"/>
      <c r="G32" s="145"/>
      <c r="H32" s="145"/>
      <c r="I32" s="24"/>
      <c r="J32" s="99"/>
      <c r="K32" s="99"/>
    </row>
    <row r="33" spans="1:11" ht="24" x14ac:dyDescent="0.3">
      <c r="A33" s="26" t="s">
        <v>23</v>
      </c>
      <c r="B33" s="11" t="s">
        <v>12</v>
      </c>
      <c r="C33" s="117"/>
      <c r="D33" s="137" t="str">
        <f>IF(C33&lt;C31*2%,"!!! Contribuția la cheltuielile eligibile nu este de minimum 2%","")</f>
        <v/>
      </c>
      <c r="E33" s="138"/>
      <c r="F33" s="138"/>
      <c r="G33" s="138"/>
      <c r="H33" s="138"/>
      <c r="I33" s="138"/>
      <c r="J33" s="138"/>
      <c r="K33" s="102"/>
    </row>
    <row r="34" spans="1:11" ht="36" x14ac:dyDescent="0.3">
      <c r="A34" s="26" t="s">
        <v>33</v>
      </c>
      <c r="B34" s="11" t="s">
        <v>24</v>
      </c>
      <c r="C34" s="12">
        <f>H25</f>
        <v>0</v>
      </c>
      <c r="D34" s="74"/>
      <c r="E34" s="29"/>
      <c r="F34" s="141"/>
      <c r="G34" s="141"/>
      <c r="H34" s="141"/>
      <c r="I34" s="141"/>
      <c r="J34" s="141"/>
      <c r="K34" s="102"/>
    </row>
    <row r="35" spans="1:11" ht="35.4" customHeight="1" x14ac:dyDescent="0.3">
      <c r="A35" s="26" t="s">
        <v>5</v>
      </c>
      <c r="B35" s="15" t="s">
        <v>13</v>
      </c>
      <c r="C35" s="27">
        <f>C29-C32</f>
        <v>0</v>
      </c>
      <c r="D35" s="139"/>
      <c r="E35" s="140"/>
      <c r="F35" s="140"/>
      <c r="G35" s="140"/>
      <c r="H35" s="140"/>
      <c r="I35" s="140"/>
      <c r="J35" s="140"/>
      <c r="K35" s="102"/>
    </row>
    <row r="36" spans="1:11" ht="39.6" customHeight="1" x14ac:dyDescent="0.3">
      <c r="A36" s="39"/>
      <c r="B36" s="40"/>
      <c r="C36" s="41"/>
      <c r="D36" s="130"/>
      <c r="E36" s="130"/>
      <c r="F36" s="130"/>
      <c r="G36" s="130"/>
      <c r="H36" s="30"/>
      <c r="I36" s="30"/>
      <c r="J36" s="101"/>
      <c r="K36" s="99"/>
    </row>
    <row r="37" spans="1:11" ht="27.6" customHeight="1" x14ac:dyDescent="0.3">
      <c r="A37" s="67"/>
      <c r="B37" s="68"/>
      <c r="C37" s="73"/>
      <c r="D37" s="69"/>
      <c r="E37" s="70"/>
      <c r="F37" s="71"/>
      <c r="G37" s="72"/>
      <c r="H37" s="73"/>
      <c r="I37" s="30"/>
      <c r="J37" s="101"/>
      <c r="K37" s="99"/>
    </row>
  </sheetData>
  <sheetProtection algorithmName="SHA-512" hashValue="vyr/2WKYn35DayKi2N6c2t3zW7mCFbaz+WiahEkSF204YHdfQo25bbTEF37ubiO9vHq5FeuB405bVcF4DGsmLA==" saltValue="0kZGWSfAB9dzTbNRNxqPhg==" spinCount="100000" sheet="1" formatColumns="0"/>
  <mergeCells count="21">
    <mergeCell ref="B19:I19"/>
    <mergeCell ref="F34:J34"/>
    <mergeCell ref="D30:H30"/>
    <mergeCell ref="D31:H31"/>
    <mergeCell ref="D32:H32"/>
    <mergeCell ref="D36:E36"/>
    <mergeCell ref="F36:G36"/>
    <mergeCell ref="B10:I10"/>
    <mergeCell ref="B16:I16"/>
    <mergeCell ref="A1:K1"/>
    <mergeCell ref="C3:D3"/>
    <mergeCell ref="F3:G3"/>
    <mergeCell ref="B5:I5"/>
    <mergeCell ref="A3:A4"/>
    <mergeCell ref="E3:E4"/>
    <mergeCell ref="H3:H4"/>
    <mergeCell ref="I3:I4"/>
    <mergeCell ref="B3:B4"/>
    <mergeCell ref="B22:I22"/>
    <mergeCell ref="D33:J33"/>
    <mergeCell ref="D35:J35"/>
  </mergeCells>
  <phoneticPr fontId="11" type="noConversion"/>
  <pageMargins left="0.25" right="0.18478260899999999" top="0.27" bottom="0.25" header="0" footer="0"/>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2"/>
  <dimension ref="A1:I15"/>
  <sheetViews>
    <sheetView topLeftCell="A7" workbookViewId="0">
      <selection activeCell="D6" sqref="D6"/>
    </sheetView>
  </sheetViews>
  <sheetFormatPr defaultColWidth="8.88671875" defaultRowHeight="12" x14ac:dyDescent="0.25"/>
  <cols>
    <col min="1" max="1" width="18.33203125" style="1" customWidth="1"/>
    <col min="2" max="2" width="23.6640625" style="1" customWidth="1"/>
    <col min="3" max="3" width="15.33203125" style="45" customWidth="1"/>
    <col min="4" max="4" width="16" style="45" customWidth="1"/>
    <col min="5" max="5" width="18.33203125" style="45" customWidth="1"/>
    <col min="6" max="6" width="12.88671875" style="45" customWidth="1"/>
    <col min="7" max="7" width="17.44140625" style="45" customWidth="1"/>
    <col min="8" max="8" width="14.5546875" style="45" customWidth="1"/>
    <col min="9" max="9" width="13.33203125" style="45" customWidth="1"/>
    <col min="10" max="16384" width="8.88671875" style="45"/>
  </cols>
  <sheetData>
    <row r="1" spans="1:9" x14ac:dyDescent="0.25">
      <c r="A1" s="148" t="s">
        <v>72</v>
      </c>
      <c r="B1" s="148" t="s">
        <v>73</v>
      </c>
      <c r="C1" s="147" t="s">
        <v>3</v>
      </c>
      <c r="D1" s="147"/>
      <c r="E1" s="147" t="s">
        <v>18</v>
      </c>
      <c r="F1" s="147" t="s">
        <v>4</v>
      </c>
      <c r="G1" s="147"/>
      <c r="H1" s="147" t="s">
        <v>19</v>
      </c>
      <c r="I1" s="147" t="s">
        <v>0</v>
      </c>
    </row>
    <row r="2" spans="1:9" ht="60" x14ac:dyDescent="0.25">
      <c r="A2" s="148"/>
      <c r="B2" s="148"/>
      <c r="C2" s="82" t="s">
        <v>26</v>
      </c>
      <c r="D2" s="82" t="s">
        <v>35</v>
      </c>
      <c r="E2" s="147"/>
      <c r="F2" s="82" t="s">
        <v>27</v>
      </c>
      <c r="G2" s="82" t="s">
        <v>28</v>
      </c>
      <c r="H2" s="147"/>
      <c r="I2" s="147"/>
    </row>
    <row r="3" spans="1:9" x14ac:dyDescent="0.25">
      <c r="A3" s="104"/>
      <c r="B3" s="104"/>
      <c r="C3" s="82"/>
      <c r="D3" s="82"/>
      <c r="E3" s="82"/>
      <c r="F3" s="82"/>
      <c r="G3" s="82"/>
      <c r="H3" s="82"/>
      <c r="I3" s="82"/>
    </row>
    <row r="4" spans="1:9" s="63" customFormat="1" ht="51.6" customHeight="1" x14ac:dyDescent="0.25">
      <c r="A4" s="2" t="str">
        <f>Buget_cerere!J6</f>
        <v>SERVICII</v>
      </c>
      <c r="B4" s="2" t="str">
        <f>Buget_cerere!K6</f>
        <v xml:space="preserve">Cheltuieli cu servicii IT, de dezvoltare/ actualizare aplicații, configurare baze de date, migrare structuri de date etc </v>
      </c>
      <c r="C4" s="106">
        <f>Buget_cerere!C6</f>
        <v>0</v>
      </c>
      <c r="D4" s="106">
        <f>Buget_cerere!D6</f>
        <v>0</v>
      </c>
      <c r="E4" s="106">
        <f>Buget_cerere!E6</f>
        <v>0</v>
      </c>
      <c r="F4" s="106">
        <f>Buget_cerere!F6</f>
        <v>0</v>
      </c>
      <c r="G4" s="106">
        <f>Buget_cerere!G6</f>
        <v>0</v>
      </c>
      <c r="H4" s="106">
        <f>Buget_cerere!H6</f>
        <v>0</v>
      </c>
      <c r="I4" s="106">
        <f>Buget_cerere!I6</f>
        <v>0</v>
      </c>
    </row>
    <row r="5" spans="1:9" ht="58.2" customHeight="1" x14ac:dyDescent="0.25">
      <c r="A5" s="2" t="str">
        <f>Buget_cerere!J7</f>
        <v>ECHIPAMENTE / DOTARI / ACTIVE CORPORALE</v>
      </c>
      <c r="B5" s="2" t="str">
        <f>Buget_cerere!K7</f>
        <v>Cheltuieli cu achizitia de active fixe corporale (altele decat terenuri si imobile), obiecte de inventar, materiale consumabile</v>
      </c>
      <c r="C5" s="106">
        <f>Buget_cerere!C7</f>
        <v>0</v>
      </c>
      <c r="D5" s="106">
        <f>Buget_cerere!D7</f>
        <v>0</v>
      </c>
      <c r="E5" s="106">
        <f>Buget_cerere!E7</f>
        <v>0</v>
      </c>
      <c r="F5" s="106">
        <f>Buget_cerere!F7</f>
        <v>0</v>
      </c>
      <c r="G5" s="106">
        <f>Buget_cerere!G7</f>
        <v>0</v>
      </c>
      <c r="H5" s="106">
        <f>Buget_cerere!H7</f>
        <v>0</v>
      </c>
      <c r="I5" s="106">
        <f>Buget_cerere!I7</f>
        <v>0</v>
      </c>
    </row>
    <row r="6" spans="1:9" ht="60.6" customHeight="1" x14ac:dyDescent="0.25">
      <c r="A6" s="2" t="str">
        <f>Buget_cerere!J8</f>
        <v>CHELTUIELI CU ACTIVE NECORPORALE</v>
      </c>
      <c r="B6" s="2" t="str">
        <f>Buget_cerere!K8</f>
        <v>Cheltuieli pentru achiziția de active necorporale din surse externe în condiții de concurență deplină pentru activități de inovare</v>
      </c>
      <c r="C6" s="106">
        <f>Buget_cerere!C8</f>
        <v>0</v>
      </c>
      <c r="D6" s="106">
        <f>Buget_cerere!D8</f>
        <v>0</v>
      </c>
      <c r="E6" s="106">
        <f>Buget_cerere!E8</f>
        <v>0</v>
      </c>
      <c r="F6" s="106">
        <f>Buget_cerere!F8</f>
        <v>0</v>
      </c>
      <c r="G6" s="106">
        <f>Buget_cerere!G8</f>
        <v>0</v>
      </c>
      <c r="H6" s="106">
        <f>Buget_cerere!H8</f>
        <v>0</v>
      </c>
      <c r="I6" s="106">
        <f>Buget_cerere!I8</f>
        <v>0</v>
      </c>
    </row>
    <row r="7" spans="1:9" ht="55.2" customHeight="1" x14ac:dyDescent="0.25">
      <c r="A7" s="2" t="str">
        <f>Buget_cerere!J11</f>
        <v>CHELTUIELI SUB FORMA DE RATE FORFETARE</v>
      </c>
      <c r="B7" s="2" t="str">
        <f>Buget_cerere!K11</f>
        <v>Cheltuieli indirecte conform art. 54 lit.a RDC 1060/2021</v>
      </c>
      <c r="C7" s="106">
        <f>Buget_cerere!C11+Buget_cerere!C12+Buget_cerere!C13+Buget_cerere!C14+Buget_cerere!C17+Buget_cerere!C20</f>
        <v>0</v>
      </c>
      <c r="D7" s="106">
        <f>Buget_cerere!D11+Buget_cerere!D12+Buget_cerere!D13+Buget_cerere!D14+Buget_cerere!D17+Buget_cerere!D20</f>
        <v>0</v>
      </c>
      <c r="E7" s="106">
        <f>Buget_cerere!E11+Buget_cerere!E12+Buget_cerere!E13+Buget_cerere!E14+Buget_cerere!E17+Buget_cerere!E20</f>
        <v>0</v>
      </c>
      <c r="F7" s="106">
        <f>Buget_cerere!F11+Buget_cerere!F12+Buget_cerere!F13+Buget_cerere!F14+Buget_cerere!F17+Buget_cerere!F20</f>
        <v>0</v>
      </c>
      <c r="G7" s="106">
        <f>Buget_cerere!G11+Buget_cerere!G12+Buget_cerere!G13+Buget_cerere!G14+Buget_cerere!G17+Buget_cerere!G20</f>
        <v>0</v>
      </c>
      <c r="H7" s="106">
        <f>Buget_cerere!H11+Buget_cerere!H12+Buget_cerere!H13+Buget_cerere!H14+Buget_cerere!H17+Buget_cerere!H20</f>
        <v>0</v>
      </c>
      <c r="I7" s="106">
        <f>Buget_cerere!I11+Buget_cerere!I12+Buget_cerere!I13+Buget_cerere!I14+Buget_cerere!I17+Buget_cerere!I20</f>
        <v>0</v>
      </c>
    </row>
    <row r="8" spans="1:9" ht="49.95" customHeight="1" x14ac:dyDescent="0.25">
      <c r="A8" s="2" t="str">
        <f>Buget_cerere!J23</f>
        <v>SERVICII</v>
      </c>
      <c r="B8" s="2" t="str">
        <f>Buget_cerere!K23</f>
        <v>Cheltuieli cu activitati de cooperare</v>
      </c>
      <c r="C8" s="106">
        <f>Buget_cerere!C23</f>
        <v>0</v>
      </c>
      <c r="D8" s="106">
        <f>Buget_cerere!D23</f>
        <v>0</v>
      </c>
      <c r="E8" s="106">
        <f>Buget_cerere!E23</f>
        <v>0</v>
      </c>
      <c r="F8" s="106">
        <f>Buget_cerere!F23</f>
        <v>0</v>
      </c>
      <c r="G8" s="106">
        <f>Buget_cerere!G23</f>
        <v>0</v>
      </c>
      <c r="H8" s="106">
        <f>Buget_cerere!H23</f>
        <v>0</v>
      </c>
      <c r="I8" s="106">
        <f>Buget_cerere!I23</f>
        <v>0</v>
      </c>
    </row>
    <row r="9" spans="1:9" ht="42.6" hidden="1" customHeight="1" x14ac:dyDescent="0.25">
      <c r="A9" s="105"/>
      <c r="B9" s="105"/>
      <c r="C9" s="56"/>
      <c r="D9" s="56"/>
      <c r="E9" s="56"/>
      <c r="F9" s="56"/>
      <c r="G9" s="56"/>
      <c r="H9" s="56"/>
      <c r="I9" s="56"/>
    </row>
    <row r="10" spans="1:9" s="63" customFormat="1" ht="10.95" customHeight="1" x14ac:dyDescent="0.25">
      <c r="A10" s="105"/>
      <c r="B10" s="105"/>
      <c r="C10" s="56"/>
      <c r="D10" s="56"/>
      <c r="E10" s="56"/>
      <c r="F10" s="56"/>
      <c r="G10" s="56"/>
      <c r="H10" s="56"/>
      <c r="I10" s="56"/>
    </row>
    <row r="11" spans="1:9" x14ac:dyDescent="0.25">
      <c r="A11" s="146" t="s">
        <v>0</v>
      </c>
      <c r="B11" s="146"/>
      <c r="C11" s="83">
        <f>SUM(C4:C10)</f>
        <v>0</v>
      </c>
      <c r="D11" s="83">
        <f t="shared" ref="D11:I11" si="0">SUM(D4:D10)</f>
        <v>0</v>
      </c>
      <c r="E11" s="83">
        <f t="shared" si="0"/>
        <v>0</v>
      </c>
      <c r="F11" s="83">
        <f t="shared" si="0"/>
        <v>0</v>
      </c>
      <c r="G11" s="83">
        <f t="shared" si="0"/>
        <v>0</v>
      </c>
      <c r="H11" s="83">
        <f t="shared" si="0"/>
        <v>0</v>
      </c>
      <c r="I11" s="83">
        <f t="shared" si="0"/>
        <v>0</v>
      </c>
    </row>
    <row r="12" spans="1:9" x14ac:dyDescent="0.25">
      <c r="A12" s="2"/>
      <c r="B12" s="2"/>
      <c r="C12" s="80" t="str">
        <f>IF(C11=Buget_cerere!C25,"OK","ERROR")</f>
        <v>OK</v>
      </c>
      <c r="D12" s="80" t="str">
        <f>IF(D11=Buget_cerere!D25,"OK","ERROR")</f>
        <v>OK</v>
      </c>
      <c r="E12" s="80" t="str">
        <f>IF(E11=Buget_cerere!E25,"OK","ERROR")</f>
        <v>OK</v>
      </c>
      <c r="F12" s="80" t="str">
        <f>IF(F11=Buget_cerere!F25,"OK","ERROR")</f>
        <v>OK</v>
      </c>
      <c r="G12" s="80" t="str">
        <f>IF(G11=Buget_cerere!G25,"OK","ERROR")</f>
        <v>OK</v>
      </c>
      <c r="H12" s="80" t="str">
        <f>IF(H11=Buget_cerere!H25,"OK","ERROR")</f>
        <v>OK</v>
      </c>
      <c r="I12" s="80" t="str">
        <f>IF(I11=Buget_cerere!I25,"OK","ERROR")</f>
        <v>OK</v>
      </c>
    </row>
    <row r="15" spans="1:9" x14ac:dyDescent="0.25">
      <c r="C15" s="64"/>
    </row>
  </sheetData>
  <sheetProtection algorithmName="SHA-512" hashValue="HpnW5L166IHBmkQZlJol5Q55gRAbk6k4D9RSsdQTtrVKzOQjiI6W1bJWxYTjKY40NsM+Dfpe3NUvIqISp6ekyA==" saltValue="s9T19W9zHI2a8iwxqDqHew==" spinCount="100000" sheet="1" objects="1" scenarios="1"/>
  <sortState xmlns:xlrd2="http://schemas.microsoft.com/office/spreadsheetml/2017/richdata2" ref="A4:I9">
    <sortCondition ref="A4:A9"/>
  </sortState>
  <mergeCells count="8">
    <mergeCell ref="A11:B11"/>
    <mergeCell ref="E1:E2"/>
    <mergeCell ref="F1:G1"/>
    <mergeCell ref="H1:H2"/>
    <mergeCell ref="I1:I2"/>
    <mergeCell ref="A1:A2"/>
    <mergeCell ref="B1:B2"/>
    <mergeCell ref="C1:D1"/>
  </mergeCells>
  <conditionalFormatting sqref="C12:I12">
    <cfRule type="cellIs" dxfId="1" priority="1" operator="equal">
      <formula>"error"</formula>
    </cfRule>
  </conditionalFormatting>
  <pageMargins left="0.45" right="0.2" top="0.5" bottom="0.2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4"/>
  <dimension ref="B1:AT1"/>
  <sheetViews>
    <sheetView workbookViewId="0">
      <selection sqref="A1:XFD1048576"/>
    </sheetView>
  </sheetViews>
  <sheetFormatPr defaultColWidth="36.6640625" defaultRowHeight="13.8" x14ac:dyDescent="0.3"/>
  <cols>
    <col min="1" max="16384" width="36.6640625" style="109"/>
  </cols>
  <sheetData>
    <row r="1" spans="2:46" ht="14.4" x14ac:dyDescent="0.3">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110"/>
    </row>
  </sheetData>
  <phoneticPr fontId="11" type="noConversion"/>
  <pageMargins left="0.2" right="0.2" top="0.2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5"/>
  <dimension ref="A1:N56"/>
  <sheetViews>
    <sheetView tabSelected="1" topLeftCell="A7" zoomScale="90" zoomScaleNormal="90" workbookViewId="0">
      <selection activeCell="E13" sqref="E13"/>
    </sheetView>
  </sheetViews>
  <sheetFormatPr defaultColWidth="20.5546875" defaultRowHeight="21.6" customHeight="1" x14ac:dyDescent="0.25"/>
  <cols>
    <col min="1" max="1" width="4.6640625" style="42" customWidth="1"/>
    <col min="2" max="2" width="21.5546875" style="42" customWidth="1"/>
    <col min="3" max="3" width="8" style="42" customWidth="1"/>
    <col min="4" max="4" width="11.6640625" style="42" customWidth="1"/>
    <col min="5" max="5" width="15.88671875" style="42" customWidth="1"/>
    <col min="6" max="6" width="13.6640625" style="42" customWidth="1"/>
    <col min="7" max="7" width="13.33203125" style="42" customWidth="1"/>
    <col min="8" max="8" width="13.5546875" style="42" bestFit="1" customWidth="1"/>
    <col min="9" max="9" width="11.44140625" style="42" customWidth="1"/>
    <col min="10" max="10" width="12.109375" style="42" customWidth="1"/>
    <col min="11" max="11" width="13" style="42" customWidth="1"/>
    <col min="12" max="12" width="12.6640625" style="42" customWidth="1"/>
    <col min="13" max="13" width="19.33203125" style="112" customWidth="1"/>
    <col min="14" max="14" width="20.5546875" style="112"/>
    <col min="15" max="16384" width="20.5546875" style="42"/>
  </cols>
  <sheetData>
    <row r="1" spans="1:14" ht="12" x14ac:dyDescent="0.25">
      <c r="B1" s="43" t="s">
        <v>66</v>
      </c>
    </row>
    <row r="2" spans="1:14" ht="12" x14ac:dyDescent="0.25">
      <c r="B2" s="150" t="s">
        <v>311</v>
      </c>
      <c r="C2" s="150"/>
      <c r="D2" s="150"/>
      <c r="E2" s="150"/>
      <c r="F2" s="150"/>
      <c r="G2" s="150"/>
      <c r="H2" s="150"/>
      <c r="I2" s="150"/>
      <c r="J2" s="150"/>
      <c r="K2" s="150"/>
      <c r="L2" s="150"/>
    </row>
    <row r="3" spans="1:14" ht="12" x14ac:dyDescent="0.25">
      <c r="B3" s="150" t="s">
        <v>101</v>
      </c>
      <c r="C3" s="150"/>
      <c r="D3" s="150"/>
      <c r="E3" s="150"/>
      <c r="F3" s="150"/>
      <c r="G3" s="150"/>
      <c r="H3" s="150"/>
      <c r="I3" s="150"/>
      <c r="J3" s="150"/>
      <c r="K3" s="150"/>
      <c r="L3" s="150"/>
    </row>
    <row r="4" spans="1:14" ht="12" x14ac:dyDescent="0.25">
      <c r="B4" s="150" t="s">
        <v>67</v>
      </c>
      <c r="C4" s="150"/>
      <c r="D4" s="150"/>
      <c r="E4" s="150"/>
      <c r="F4" s="150"/>
      <c r="G4" s="150"/>
      <c r="H4" s="150"/>
      <c r="I4" s="150"/>
      <c r="J4" s="150"/>
      <c r="K4" s="150"/>
      <c r="L4" s="150"/>
    </row>
    <row r="5" spans="1:14" ht="27.6" customHeight="1" x14ac:dyDescent="0.25">
      <c r="B5" s="150" t="s">
        <v>310</v>
      </c>
      <c r="C5" s="150"/>
      <c r="D5" s="150"/>
      <c r="E5" s="150"/>
      <c r="F5" s="150"/>
      <c r="G5" s="150"/>
      <c r="H5" s="150"/>
      <c r="I5" s="150"/>
      <c r="J5" s="150"/>
      <c r="K5" s="150"/>
      <c r="L5" s="150"/>
    </row>
    <row r="6" spans="1:14" ht="23.4" customHeight="1" x14ac:dyDescent="0.25">
      <c r="B6" s="150" t="s">
        <v>312</v>
      </c>
      <c r="C6" s="150"/>
      <c r="D6" s="150"/>
      <c r="E6" s="150"/>
      <c r="F6" s="150"/>
      <c r="G6" s="150"/>
      <c r="H6" s="150"/>
      <c r="I6" s="150"/>
      <c r="J6" s="150"/>
      <c r="K6" s="150"/>
      <c r="L6" s="150"/>
    </row>
    <row r="7" spans="1:14" ht="12" x14ac:dyDescent="0.25">
      <c r="B7" s="44" t="s">
        <v>69</v>
      </c>
      <c r="C7" s="157"/>
      <c r="D7" s="157"/>
      <c r="E7" s="157"/>
      <c r="F7" s="157"/>
      <c r="G7" s="157"/>
      <c r="H7" s="157"/>
      <c r="I7" s="157"/>
      <c r="J7" s="157"/>
      <c r="K7" s="157"/>
      <c r="L7" s="157"/>
    </row>
    <row r="8" spans="1:14" ht="12" x14ac:dyDescent="0.25">
      <c r="B8" s="44" t="s">
        <v>68</v>
      </c>
      <c r="C8" s="155"/>
      <c r="D8" s="156"/>
      <c r="E8" s="44"/>
      <c r="F8" s="44"/>
      <c r="G8" s="44"/>
      <c r="H8" s="44"/>
      <c r="I8" s="44"/>
      <c r="J8" s="44"/>
      <c r="K8" s="44"/>
      <c r="L8" s="44"/>
    </row>
    <row r="9" spans="1:14" ht="15" customHeight="1" x14ac:dyDescent="0.25"/>
    <row r="10" spans="1:14" ht="21.6" customHeight="1" x14ac:dyDescent="0.25">
      <c r="A10" s="152" t="s">
        <v>49</v>
      </c>
      <c r="B10" s="152" t="s">
        <v>50</v>
      </c>
      <c r="C10" s="152" t="s">
        <v>51</v>
      </c>
      <c r="D10" s="151" t="s">
        <v>62</v>
      </c>
      <c r="E10" s="151"/>
      <c r="F10" s="151"/>
      <c r="G10" s="151"/>
      <c r="H10" s="152" t="s">
        <v>52</v>
      </c>
      <c r="I10" s="152"/>
      <c r="J10" s="152"/>
      <c r="K10" s="151" t="s">
        <v>63</v>
      </c>
      <c r="L10" s="151" t="s">
        <v>64</v>
      </c>
    </row>
    <row r="11" spans="1:14" s="48" customFormat="1" ht="52.95" customHeight="1" x14ac:dyDescent="0.3">
      <c r="A11" s="152"/>
      <c r="B11" s="152"/>
      <c r="C11" s="152"/>
      <c r="D11" s="46" t="s">
        <v>53</v>
      </c>
      <c r="E11" s="47" t="s">
        <v>65</v>
      </c>
      <c r="F11" s="47" t="s">
        <v>54</v>
      </c>
      <c r="G11" s="47" t="s">
        <v>55</v>
      </c>
      <c r="H11" s="46" t="s">
        <v>53</v>
      </c>
      <c r="I11" s="46" t="s">
        <v>56</v>
      </c>
      <c r="J11" s="46" t="s">
        <v>57</v>
      </c>
      <c r="K11" s="151"/>
      <c r="L11" s="151"/>
      <c r="M11" s="113"/>
      <c r="N11" s="113"/>
    </row>
    <row r="12" spans="1:14" s="51" customFormat="1" ht="21.6" customHeight="1" x14ac:dyDescent="0.25">
      <c r="A12" s="49">
        <v>0</v>
      </c>
      <c r="B12" s="49">
        <v>1</v>
      </c>
      <c r="C12" s="49">
        <v>2</v>
      </c>
      <c r="D12" s="49" t="s">
        <v>58</v>
      </c>
      <c r="E12" s="49">
        <v>4</v>
      </c>
      <c r="F12" s="50">
        <v>5</v>
      </c>
      <c r="G12" s="50">
        <v>6</v>
      </c>
      <c r="H12" s="50" t="s">
        <v>59</v>
      </c>
      <c r="I12" s="50">
        <v>8</v>
      </c>
      <c r="J12" s="50">
        <v>9</v>
      </c>
      <c r="K12" s="50">
        <v>10</v>
      </c>
      <c r="L12" s="50" t="s">
        <v>60</v>
      </c>
      <c r="M12" s="149"/>
      <c r="N12" s="149"/>
    </row>
    <row r="13" spans="1:14" s="54" customFormat="1" ht="28.95" customHeight="1" x14ac:dyDescent="0.25">
      <c r="A13" s="60">
        <v>1</v>
      </c>
      <c r="B13" s="53">
        <f>'Export SMIS A NU SE ANEXA!'!G2</f>
        <v>0</v>
      </c>
      <c r="C13" s="52">
        <f>'Export SMIS A NU SE ANEXA!'!I2</f>
        <v>0</v>
      </c>
      <c r="D13" s="52">
        <f>E13+F13+G13</f>
        <v>0</v>
      </c>
      <c r="E13" s="52">
        <f>'Export SMIS A NU SE ANEXA!'!AJ2</f>
        <v>0</v>
      </c>
      <c r="F13" s="52">
        <f>'Export SMIS A NU SE ANEXA!'!AM2</f>
        <v>0</v>
      </c>
      <c r="G13" s="52">
        <f>'Export SMIS A NU SE ANEXA!'!AD2</f>
        <v>0</v>
      </c>
      <c r="H13" s="52">
        <f>I13+J13</f>
        <v>0</v>
      </c>
      <c r="I13" s="52">
        <f>'Export SMIS A NU SE ANEXA!'!S2</f>
        <v>0</v>
      </c>
      <c r="J13" s="52">
        <f>'Export SMIS A NU SE ANEXA!'!X2</f>
        <v>0</v>
      </c>
      <c r="K13" s="52">
        <f>'Export SMIS A NU SE ANEXA!'!Y2</f>
        <v>0</v>
      </c>
      <c r="L13" s="52">
        <f>D13+K13</f>
        <v>0</v>
      </c>
      <c r="M13" s="149">
        <f>'Export SMIS A NU SE ANEXA!'!F2</f>
        <v>0</v>
      </c>
      <c r="N13" s="149"/>
    </row>
    <row r="14" spans="1:14" s="54" customFormat="1" ht="25.2" customHeight="1" x14ac:dyDescent="0.25">
      <c r="A14" s="60">
        <v>2</v>
      </c>
      <c r="B14" s="53">
        <f>'Export SMIS A NU SE ANEXA!'!G3</f>
        <v>0</v>
      </c>
      <c r="C14" s="52">
        <f>'Export SMIS A NU SE ANEXA!'!I3</f>
        <v>0</v>
      </c>
      <c r="D14" s="52">
        <f t="shared" ref="D14:D52" si="0">E14+F14+G14</f>
        <v>0</v>
      </c>
      <c r="E14" s="52">
        <f>'Export SMIS A NU SE ANEXA!'!AJ3</f>
        <v>0</v>
      </c>
      <c r="F14" s="52">
        <f>'Export SMIS A NU SE ANEXA!'!AM3</f>
        <v>0</v>
      </c>
      <c r="G14" s="52">
        <f>'Export SMIS A NU SE ANEXA!'!AD3</f>
        <v>0</v>
      </c>
      <c r="H14" s="52">
        <f t="shared" ref="H14:H24" si="1">I14+J14</f>
        <v>0</v>
      </c>
      <c r="I14" s="52">
        <f>'Export SMIS A NU SE ANEXA!'!S3</f>
        <v>0</v>
      </c>
      <c r="J14" s="52">
        <f>'Export SMIS A NU SE ANEXA!'!X3</f>
        <v>0</v>
      </c>
      <c r="K14" s="52">
        <f>'Export SMIS A NU SE ANEXA!'!Y3</f>
        <v>0</v>
      </c>
      <c r="L14" s="52">
        <f t="shared" ref="L14:L24" si="2">D14+K14</f>
        <v>0</v>
      </c>
      <c r="M14" s="149">
        <f>'Export SMIS A NU SE ANEXA!'!F3</f>
        <v>0</v>
      </c>
      <c r="N14" s="149"/>
    </row>
    <row r="15" spans="1:14" s="54" customFormat="1" ht="21.6" customHeight="1" x14ac:dyDescent="0.25">
      <c r="A15" s="60">
        <v>3</v>
      </c>
      <c r="B15" s="53">
        <f>'Export SMIS A NU SE ANEXA!'!G4</f>
        <v>0</v>
      </c>
      <c r="C15" s="52">
        <f>'Export SMIS A NU SE ANEXA!'!I4</f>
        <v>0</v>
      </c>
      <c r="D15" s="52">
        <f t="shared" si="0"/>
        <v>0</v>
      </c>
      <c r="E15" s="52">
        <f>'Export SMIS A NU SE ANEXA!'!AJ4</f>
        <v>0</v>
      </c>
      <c r="F15" s="52">
        <f>'Export SMIS A NU SE ANEXA!'!AM4</f>
        <v>0</v>
      </c>
      <c r="G15" s="52">
        <f>'Export SMIS A NU SE ANEXA!'!AD4</f>
        <v>0</v>
      </c>
      <c r="H15" s="52">
        <f t="shared" si="1"/>
        <v>0</v>
      </c>
      <c r="I15" s="52">
        <f>'Export SMIS A NU SE ANEXA!'!S4</f>
        <v>0</v>
      </c>
      <c r="J15" s="52">
        <f>'Export SMIS A NU SE ANEXA!'!X4</f>
        <v>0</v>
      </c>
      <c r="K15" s="52">
        <f>'Export SMIS A NU SE ANEXA!'!Y4</f>
        <v>0</v>
      </c>
      <c r="L15" s="52">
        <f t="shared" si="2"/>
        <v>0</v>
      </c>
      <c r="M15" s="149">
        <f>'Export SMIS A NU SE ANEXA!'!F4</f>
        <v>0</v>
      </c>
      <c r="N15" s="149"/>
    </row>
    <row r="16" spans="1:14" s="54" customFormat="1" ht="21.6" customHeight="1" x14ac:dyDescent="0.25">
      <c r="A16" s="60">
        <v>4</v>
      </c>
      <c r="B16" s="53">
        <f>'Export SMIS A NU SE ANEXA!'!G5</f>
        <v>0</v>
      </c>
      <c r="C16" s="52">
        <f>'Export SMIS A NU SE ANEXA!'!I5</f>
        <v>0</v>
      </c>
      <c r="D16" s="52">
        <f t="shared" si="0"/>
        <v>0</v>
      </c>
      <c r="E16" s="52">
        <f>'Export SMIS A NU SE ANEXA!'!AJ5</f>
        <v>0</v>
      </c>
      <c r="F16" s="52">
        <f>'Export SMIS A NU SE ANEXA!'!AM5</f>
        <v>0</v>
      </c>
      <c r="G16" s="52">
        <f>'Export SMIS A NU SE ANEXA!'!AD5</f>
        <v>0</v>
      </c>
      <c r="H16" s="52">
        <f t="shared" si="1"/>
        <v>0</v>
      </c>
      <c r="I16" s="52">
        <f>'Export SMIS A NU SE ANEXA!'!S5</f>
        <v>0</v>
      </c>
      <c r="J16" s="52">
        <f>'Export SMIS A NU SE ANEXA!'!X5</f>
        <v>0</v>
      </c>
      <c r="K16" s="52">
        <f>'Export SMIS A NU SE ANEXA!'!Y5</f>
        <v>0</v>
      </c>
      <c r="L16" s="52">
        <f t="shared" si="2"/>
        <v>0</v>
      </c>
      <c r="M16" s="149">
        <f>'Export SMIS A NU SE ANEXA!'!F5</f>
        <v>0</v>
      </c>
      <c r="N16" s="149"/>
    </row>
    <row r="17" spans="1:14" s="54" customFormat="1" ht="21.6" customHeight="1" x14ac:dyDescent="0.25">
      <c r="A17" s="60">
        <v>5</v>
      </c>
      <c r="B17" s="53">
        <f>'Export SMIS A NU SE ANEXA!'!G6</f>
        <v>0</v>
      </c>
      <c r="C17" s="52">
        <f>'Export SMIS A NU SE ANEXA!'!I6</f>
        <v>0</v>
      </c>
      <c r="D17" s="52">
        <f t="shared" si="0"/>
        <v>0</v>
      </c>
      <c r="E17" s="52">
        <f>'Export SMIS A NU SE ANEXA!'!AJ6</f>
        <v>0</v>
      </c>
      <c r="F17" s="52">
        <f>'Export SMIS A NU SE ANEXA!'!AM6</f>
        <v>0</v>
      </c>
      <c r="G17" s="52">
        <f>'Export SMIS A NU SE ANEXA!'!AD6</f>
        <v>0</v>
      </c>
      <c r="H17" s="52">
        <f t="shared" si="1"/>
        <v>0</v>
      </c>
      <c r="I17" s="52">
        <f>'Export SMIS A NU SE ANEXA!'!S6</f>
        <v>0</v>
      </c>
      <c r="J17" s="52">
        <f>'Export SMIS A NU SE ANEXA!'!X6</f>
        <v>0</v>
      </c>
      <c r="K17" s="52">
        <f>'Export SMIS A NU SE ANEXA!'!Y6</f>
        <v>0</v>
      </c>
      <c r="L17" s="52">
        <f t="shared" si="2"/>
        <v>0</v>
      </c>
      <c r="M17" s="149">
        <f>'Export SMIS A NU SE ANEXA!'!F6</f>
        <v>0</v>
      </c>
      <c r="N17" s="149"/>
    </row>
    <row r="18" spans="1:14" s="54" customFormat="1" ht="21.6" customHeight="1" x14ac:dyDescent="0.25">
      <c r="A18" s="60">
        <v>6</v>
      </c>
      <c r="B18" s="53">
        <f>'Export SMIS A NU SE ANEXA!'!G7</f>
        <v>0</v>
      </c>
      <c r="C18" s="52">
        <f>'Export SMIS A NU SE ANEXA!'!I7</f>
        <v>0</v>
      </c>
      <c r="D18" s="52">
        <f t="shared" si="0"/>
        <v>0</v>
      </c>
      <c r="E18" s="52">
        <f>'Export SMIS A NU SE ANEXA!'!AJ7</f>
        <v>0</v>
      </c>
      <c r="F18" s="52">
        <f>'Export SMIS A NU SE ANEXA!'!AM7</f>
        <v>0</v>
      </c>
      <c r="G18" s="52">
        <f>'Export SMIS A NU SE ANEXA!'!AD7</f>
        <v>0</v>
      </c>
      <c r="H18" s="52">
        <f t="shared" si="1"/>
        <v>0</v>
      </c>
      <c r="I18" s="52">
        <f>'Export SMIS A NU SE ANEXA!'!S7</f>
        <v>0</v>
      </c>
      <c r="J18" s="52">
        <f>'Export SMIS A NU SE ANEXA!'!X7</f>
        <v>0</v>
      </c>
      <c r="K18" s="52">
        <f>'Export SMIS A NU SE ANEXA!'!Y7</f>
        <v>0</v>
      </c>
      <c r="L18" s="52">
        <f t="shared" si="2"/>
        <v>0</v>
      </c>
      <c r="M18" s="149">
        <f>'Export SMIS A NU SE ANEXA!'!F7</f>
        <v>0</v>
      </c>
      <c r="N18" s="149"/>
    </row>
    <row r="19" spans="1:14" s="54" customFormat="1" ht="21.6" customHeight="1" x14ac:dyDescent="0.25">
      <c r="A19" s="60">
        <v>7</v>
      </c>
      <c r="B19" s="53">
        <f>'Export SMIS A NU SE ANEXA!'!G8</f>
        <v>0</v>
      </c>
      <c r="C19" s="52">
        <f>'Export SMIS A NU SE ANEXA!'!I8</f>
        <v>0</v>
      </c>
      <c r="D19" s="52">
        <f t="shared" si="0"/>
        <v>0</v>
      </c>
      <c r="E19" s="52">
        <f>'Export SMIS A NU SE ANEXA!'!AJ8</f>
        <v>0</v>
      </c>
      <c r="F19" s="52">
        <f>'Export SMIS A NU SE ANEXA!'!AM8</f>
        <v>0</v>
      </c>
      <c r="G19" s="52">
        <f>'Export SMIS A NU SE ANEXA!'!AD8</f>
        <v>0</v>
      </c>
      <c r="H19" s="52">
        <f t="shared" si="1"/>
        <v>0</v>
      </c>
      <c r="I19" s="52">
        <f>'Export SMIS A NU SE ANEXA!'!S8</f>
        <v>0</v>
      </c>
      <c r="J19" s="52">
        <f>'Export SMIS A NU SE ANEXA!'!X8</f>
        <v>0</v>
      </c>
      <c r="K19" s="52">
        <f>'Export SMIS A NU SE ANEXA!'!Y8</f>
        <v>0</v>
      </c>
      <c r="L19" s="52">
        <f t="shared" si="2"/>
        <v>0</v>
      </c>
      <c r="M19" s="149">
        <f>'Export SMIS A NU SE ANEXA!'!F8</f>
        <v>0</v>
      </c>
      <c r="N19" s="149"/>
    </row>
    <row r="20" spans="1:14" s="54" customFormat="1" ht="21.6" customHeight="1" x14ac:dyDescent="0.25">
      <c r="A20" s="60">
        <v>8</v>
      </c>
      <c r="B20" s="53">
        <f>'Export SMIS A NU SE ANEXA!'!G9</f>
        <v>0</v>
      </c>
      <c r="C20" s="52">
        <f>'Export SMIS A NU SE ANEXA!'!I9</f>
        <v>0</v>
      </c>
      <c r="D20" s="52">
        <f t="shared" si="0"/>
        <v>0</v>
      </c>
      <c r="E20" s="52">
        <f>'Export SMIS A NU SE ANEXA!'!AJ9</f>
        <v>0</v>
      </c>
      <c r="F20" s="52">
        <f>'Export SMIS A NU SE ANEXA!'!AM9</f>
        <v>0</v>
      </c>
      <c r="G20" s="52">
        <f>'Export SMIS A NU SE ANEXA!'!AD9</f>
        <v>0</v>
      </c>
      <c r="H20" s="52">
        <f t="shared" si="1"/>
        <v>0</v>
      </c>
      <c r="I20" s="52">
        <f>'Export SMIS A NU SE ANEXA!'!S9</f>
        <v>0</v>
      </c>
      <c r="J20" s="52">
        <f>'Export SMIS A NU SE ANEXA!'!X9</f>
        <v>0</v>
      </c>
      <c r="K20" s="52">
        <f>'Export SMIS A NU SE ANEXA!'!Y9</f>
        <v>0</v>
      </c>
      <c r="L20" s="52">
        <f t="shared" si="2"/>
        <v>0</v>
      </c>
      <c r="M20" s="149">
        <f>'Export SMIS A NU SE ANEXA!'!F9</f>
        <v>0</v>
      </c>
      <c r="N20" s="149"/>
    </row>
    <row r="21" spans="1:14" s="54" customFormat="1" ht="21.6" customHeight="1" x14ac:dyDescent="0.25">
      <c r="A21" s="60">
        <v>9</v>
      </c>
      <c r="B21" s="53">
        <f>'Export SMIS A NU SE ANEXA!'!G10</f>
        <v>0</v>
      </c>
      <c r="C21" s="52">
        <f>'Export SMIS A NU SE ANEXA!'!I10</f>
        <v>0</v>
      </c>
      <c r="D21" s="52">
        <f t="shared" si="0"/>
        <v>0</v>
      </c>
      <c r="E21" s="52">
        <f>'Export SMIS A NU SE ANEXA!'!AJ10</f>
        <v>0</v>
      </c>
      <c r="F21" s="52">
        <f>'Export SMIS A NU SE ANEXA!'!AM10</f>
        <v>0</v>
      </c>
      <c r="G21" s="52">
        <f>'Export SMIS A NU SE ANEXA!'!AD10</f>
        <v>0</v>
      </c>
      <c r="H21" s="52">
        <f t="shared" si="1"/>
        <v>0</v>
      </c>
      <c r="I21" s="52">
        <f>'Export SMIS A NU SE ANEXA!'!S10</f>
        <v>0</v>
      </c>
      <c r="J21" s="52">
        <f>'Export SMIS A NU SE ANEXA!'!X10</f>
        <v>0</v>
      </c>
      <c r="K21" s="52">
        <f>'Export SMIS A NU SE ANEXA!'!Y10</f>
        <v>0</v>
      </c>
      <c r="L21" s="52">
        <f t="shared" si="2"/>
        <v>0</v>
      </c>
      <c r="M21" s="149">
        <f>'Export SMIS A NU SE ANEXA!'!F10</f>
        <v>0</v>
      </c>
      <c r="N21" s="149"/>
    </row>
    <row r="22" spans="1:14" s="54" customFormat="1" ht="21.6" customHeight="1" x14ac:dyDescent="0.25">
      <c r="A22" s="60">
        <v>10</v>
      </c>
      <c r="B22" s="53">
        <f>'Export SMIS A NU SE ANEXA!'!G11</f>
        <v>0</v>
      </c>
      <c r="C22" s="52">
        <f>'Export SMIS A NU SE ANEXA!'!I11</f>
        <v>0</v>
      </c>
      <c r="D22" s="52">
        <f t="shared" si="0"/>
        <v>0</v>
      </c>
      <c r="E22" s="52">
        <f>'Export SMIS A NU SE ANEXA!'!AJ11</f>
        <v>0</v>
      </c>
      <c r="F22" s="52">
        <f>'Export SMIS A NU SE ANEXA!'!AM11</f>
        <v>0</v>
      </c>
      <c r="G22" s="52">
        <f>'Export SMIS A NU SE ANEXA!'!AD11</f>
        <v>0</v>
      </c>
      <c r="H22" s="52">
        <f t="shared" si="1"/>
        <v>0</v>
      </c>
      <c r="I22" s="52">
        <f>'Export SMIS A NU SE ANEXA!'!S11</f>
        <v>0</v>
      </c>
      <c r="J22" s="52">
        <f>'Export SMIS A NU SE ANEXA!'!X11</f>
        <v>0</v>
      </c>
      <c r="K22" s="52">
        <f>'Export SMIS A NU SE ANEXA!'!Y11</f>
        <v>0</v>
      </c>
      <c r="L22" s="52">
        <f t="shared" si="2"/>
        <v>0</v>
      </c>
      <c r="M22" s="149">
        <f>'Export SMIS A NU SE ANEXA!'!F11</f>
        <v>0</v>
      </c>
      <c r="N22" s="149"/>
    </row>
    <row r="23" spans="1:14" s="54" customFormat="1" ht="21.6" customHeight="1" x14ac:dyDescent="0.25">
      <c r="A23" s="60">
        <v>11</v>
      </c>
      <c r="B23" s="53">
        <f>'Export SMIS A NU SE ANEXA!'!G12</f>
        <v>0</v>
      </c>
      <c r="C23" s="52">
        <f>'Export SMIS A NU SE ANEXA!'!I12</f>
        <v>0</v>
      </c>
      <c r="D23" s="52">
        <f t="shared" si="0"/>
        <v>0</v>
      </c>
      <c r="E23" s="52">
        <f>'Export SMIS A NU SE ANEXA!'!AJ12</f>
        <v>0</v>
      </c>
      <c r="F23" s="52">
        <f>'Export SMIS A NU SE ANEXA!'!AM12</f>
        <v>0</v>
      </c>
      <c r="G23" s="52">
        <f>'Export SMIS A NU SE ANEXA!'!AD12</f>
        <v>0</v>
      </c>
      <c r="H23" s="52">
        <f t="shared" si="1"/>
        <v>0</v>
      </c>
      <c r="I23" s="52">
        <f>'Export SMIS A NU SE ANEXA!'!S12</f>
        <v>0</v>
      </c>
      <c r="J23" s="52">
        <f>'Export SMIS A NU SE ANEXA!'!X12</f>
        <v>0</v>
      </c>
      <c r="K23" s="52">
        <f>'Export SMIS A NU SE ANEXA!'!Y12</f>
        <v>0</v>
      </c>
      <c r="L23" s="52">
        <f t="shared" si="2"/>
        <v>0</v>
      </c>
      <c r="M23" s="149">
        <f>'Export SMIS A NU SE ANEXA!'!F12</f>
        <v>0</v>
      </c>
      <c r="N23" s="149"/>
    </row>
    <row r="24" spans="1:14" s="54" customFormat="1" ht="21.6" customHeight="1" x14ac:dyDescent="0.25">
      <c r="A24" s="60">
        <v>12</v>
      </c>
      <c r="B24" s="53">
        <f>'Export SMIS A NU SE ANEXA!'!G13</f>
        <v>0</v>
      </c>
      <c r="C24" s="52">
        <f>'Export SMIS A NU SE ANEXA!'!I13</f>
        <v>0</v>
      </c>
      <c r="D24" s="52">
        <f t="shared" si="0"/>
        <v>0</v>
      </c>
      <c r="E24" s="52">
        <f>'Export SMIS A NU SE ANEXA!'!AJ13</f>
        <v>0</v>
      </c>
      <c r="F24" s="52">
        <f>'Export SMIS A NU SE ANEXA!'!AM13</f>
        <v>0</v>
      </c>
      <c r="G24" s="52">
        <f>'Export SMIS A NU SE ANEXA!'!AD13</f>
        <v>0</v>
      </c>
      <c r="H24" s="52">
        <f t="shared" si="1"/>
        <v>0</v>
      </c>
      <c r="I24" s="52">
        <f>'Export SMIS A NU SE ANEXA!'!S13</f>
        <v>0</v>
      </c>
      <c r="J24" s="52">
        <f>'Export SMIS A NU SE ANEXA!'!X13</f>
        <v>0</v>
      </c>
      <c r="K24" s="52">
        <f>'Export SMIS A NU SE ANEXA!'!Y13</f>
        <v>0</v>
      </c>
      <c r="L24" s="52">
        <f t="shared" si="2"/>
        <v>0</v>
      </c>
      <c r="M24" s="149">
        <f>'Export SMIS A NU SE ANEXA!'!F13</f>
        <v>0</v>
      </c>
      <c r="N24" s="149"/>
    </row>
    <row r="25" spans="1:14" s="54" customFormat="1" ht="21.6" customHeight="1" x14ac:dyDescent="0.25">
      <c r="A25" s="60">
        <v>13</v>
      </c>
      <c r="B25" s="53">
        <f>'Export SMIS A NU SE ANEXA!'!G14</f>
        <v>0</v>
      </c>
      <c r="C25" s="52">
        <f>'Export SMIS A NU SE ANEXA!'!I14</f>
        <v>0</v>
      </c>
      <c r="D25" s="52">
        <f t="shared" si="0"/>
        <v>0</v>
      </c>
      <c r="E25" s="52">
        <f>'Export SMIS A NU SE ANEXA!'!AJ14</f>
        <v>0</v>
      </c>
      <c r="F25" s="52">
        <f>'Export SMIS A NU SE ANEXA!'!AM14</f>
        <v>0</v>
      </c>
      <c r="G25" s="52">
        <f>'Export SMIS A NU SE ANEXA!'!AD14</f>
        <v>0</v>
      </c>
      <c r="H25" s="52">
        <f t="shared" ref="H25:H52" si="3">I25+J25</f>
        <v>0</v>
      </c>
      <c r="I25" s="52">
        <f>'Export SMIS A NU SE ANEXA!'!S14</f>
        <v>0</v>
      </c>
      <c r="J25" s="52">
        <f>'Export SMIS A NU SE ANEXA!'!X14</f>
        <v>0</v>
      </c>
      <c r="K25" s="52">
        <f>'Export SMIS A NU SE ANEXA!'!Y14</f>
        <v>0</v>
      </c>
      <c r="L25" s="52">
        <f t="shared" ref="L25:L52" si="4">D25+K25</f>
        <v>0</v>
      </c>
      <c r="M25" s="149">
        <f>'Export SMIS A NU SE ANEXA!'!F14</f>
        <v>0</v>
      </c>
      <c r="N25" s="149"/>
    </row>
    <row r="26" spans="1:14" s="54" customFormat="1" ht="21.6" customHeight="1" x14ac:dyDescent="0.25">
      <c r="A26" s="60">
        <v>14</v>
      </c>
      <c r="B26" s="53">
        <f>'Export SMIS A NU SE ANEXA!'!G15</f>
        <v>0</v>
      </c>
      <c r="C26" s="52">
        <f>'Export SMIS A NU SE ANEXA!'!I15</f>
        <v>0</v>
      </c>
      <c r="D26" s="52">
        <f t="shared" si="0"/>
        <v>0</v>
      </c>
      <c r="E26" s="52">
        <f>'Export SMIS A NU SE ANEXA!'!AJ15</f>
        <v>0</v>
      </c>
      <c r="F26" s="52">
        <f>'Export SMIS A NU SE ANEXA!'!AM15</f>
        <v>0</v>
      </c>
      <c r="G26" s="52">
        <f>'Export SMIS A NU SE ANEXA!'!AD15</f>
        <v>0</v>
      </c>
      <c r="H26" s="52">
        <f t="shared" si="3"/>
        <v>0</v>
      </c>
      <c r="I26" s="52">
        <f>'Export SMIS A NU SE ANEXA!'!S15</f>
        <v>0</v>
      </c>
      <c r="J26" s="52">
        <f>'Export SMIS A NU SE ANEXA!'!X15</f>
        <v>0</v>
      </c>
      <c r="K26" s="52">
        <f>'Export SMIS A NU SE ANEXA!'!Y15</f>
        <v>0</v>
      </c>
      <c r="L26" s="52">
        <f t="shared" si="4"/>
        <v>0</v>
      </c>
      <c r="M26" s="149">
        <f>'Export SMIS A NU SE ANEXA!'!F15</f>
        <v>0</v>
      </c>
      <c r="N26" s="149"/>
    </row>
    <row r="27" spans="1:14" s="54" customFormat="1" ht="21.6" customHeight="1" x14ac:dyDescent="0.25">
      <c r="A27" s="60">
        <v>15</v>
      </c>
      <c r="B27" s="53">
        <f>'Export SMIS A NU SE ANEXA!'!G16</f>
        <v>0</v>
      </c>
      <c r="C27" s="52">
        <f>'Export SMIS A NU SE ANEXA!'!I16</f>
        <v>0</v>
      </c>
      <c r="D27" s="52">
        <f t="shared" si="0"/>
        <v>0</v>
      </c>
      <c r="E27" s="52">
        <f>'Export SMIS A NU SE ANEXA!'!AJ16</f>
        <v>0</v>
      </c>
      <c r="F27" s="52">
        <f>'Export SMIS A NU SE ANEXA!'!AM16</f>
        <v>0</v>
      </c>
      <c r="G27" s="52">
        <f>'Export SMIS A NU SE ANEXA!'!AD16</f>
        <v>0</v>
      </c>
      <c r="H27" s="52">
        <f t="shared" si="3"/>
        <v>0</v>
      </c>
      <c r="I27" s="52">
        <f>'Export SMIS A NU SE ANEXA!'!S16</f>
        <v>0</v>
      </c>
      <c r="J27" s="52">
        <f>'Export SMIS A NU SE ANEXA!'!X16</f>
        <v>0</v>
      </c>
      <c r="K27" s="52">
        <f>'Export SMIS A NU SE ANEXA!'!Y16</f>
        <v>0</v>
      </c>
      <c r="L27" s="52">
        <f t="shared" si="4"/>
        <v>0</v>
      </c>
      <c r="M27" s="149">
        <f>'Export SMIS A NU SE ANEXA!'!F16</f>
        <v>0</v>
      </c>
      <c r="N27" s="149"/>
    </row>
    <row r="28" spans="1:14" s="54" customFormat="1" ht="21.6" customHeight="1" x14ac:dyDescent="0.25">
      <c r="A28" s="60">
        <v>16</v>
      </c>
      <c r="B28" s="53">
        <f>'Export SMIS A NU SE ANEXA!'!G17</f>
        <v>0</v>
      </c>
      <c r="C28" s="52">
        <f>'Export SMIS A NU SE ANEXA!'!I17</f>
        <v>0</v>
      </c>
      <c r="D28" s="52">
        <f t="shared" si="0"/>
        <v>0</v>
      </c>
      <c r="E28" s="52">
        <f>'Export SMIS A NU SE ANEXA!'!AJ17</f>
        <v>0</v>
      </c>
      <c r="F28" s="52">
        <f>'Export SMIS A NU SE ANEXA!'!AM17</f>
        <v>0</v>
      </c>
      <c r="G28" s="52">
        <f>'Export SMIS A NU SE ANEXA!'!AD17</f>
        <v>0</v>
      </c>
      <c r="H28" s="52">
        <f t="shared" si="3"/>
        <v>0</v>
      </c>
      <c r="I28" s="52">
        <f>'Export SMIS A NU SE ANEXA!'!S17</f>
        <v>0</v>
      </c>
      <c r="J28" s="52">
        <f>'Export SMIS A NU SE ANEXA!'!X17</f>
        <v>0</v>
      </c>
      <c r="K28" s="52">
        <f>'Export SMIS A NU SE ANEXA!'!Y17</f>
        <v>0</v>
      </c>
      <c r="L28" s="52">
        <f t="shared" si="4"/>
        <v>0</v>
      </c>
      <c r="M28" s="149">
        <f>'Export SMIS A NU SE ANEXA!'!F17</f>
        <v>0</v>
      </c>
      <c r="N28" s="149"/>
    </row>
    <row r="29" spans="1:14" s="54" customFormat="1" ht="21.6" customHeight="1" x14ac:dyDescent="0.25">
      <c r="A29" s="60">
        <v>17</v>
      </c>
      <c r="B29" s="53">
        <f>'Export SMIS A NU SE ANEXA!'!G18</f>
        <v>0</v>
      </c>
      <c r="C29" s="52">
        <f>'Export SMIS A NU SE ANEXA!'!I18</f>
        <v>0</v>
      </c>
      <c r="D29" s="52">
        <f t="shared" si="0"/>
        <v>0</v>
      </c>
      <c r="E29" s="52">
        <f>'Export SMIS A NU SE ANEXA!'!AJ18</f>
        <v>0</v>
      </c>
      <c r="F29" s="52">
        <f>'Export SMIS A NU SE ANEXA!'!AM18</f>
        <v>0</v>
      </c>
      <c r="G29" s="52">
        <f>'Export SMIS A NU SE ANEXA!'!AD18</f>
        <v>0</v>
      </c>
      <c r="H29" s="52">
        <f t="shared" si="3"/>
        <v>0</v>
      </c>
      <c r="I29" s="52">
        <f>'Export SMIS A NU SE ANEXA!'!S18</f>
        <v>0</v>
      </c>
      <c r="J29" s="52">
        <f>'Export SMIS A NU SE ANEXA!'!X18</f>
        <v>0</v>
      </c>
      <c r="K29" s="52">
        <f>'Export SMIS A NU SE ANEXA!'!Y18</f>
        <v>0</v>
      </c>
      <c r="L29" s="52">
        <f t="shared" si="4"/>
        <v>0</v>
      </c>
      <c r="M29" s="149">
        <f>'Export SMIS A NU SE ANEXA!'!F18</f>
        <v>0</v>
      </c>
      <c r="N29" s="149"/>
    </row>
    <row r="30" spans="1:14" s="54" customFormat="1" ht="21.6" customHeight="1" x14ac:dyDescent="0.25">
      <c r="A30" s="60">
        <v>18</v>
      </c>
      <c r="B30" s="53">
        <f>'Export SMIS A NU SE ANEXA!'!G19</f>
        <v>0</v>
      </c>
      <c r="C30" s="52">
        <f>'Export SMIS A NU SE ANEXA!'!I19</f>
        <v>0</v>
      </c>
      <c r="D30" s="52">
        <f t="shared" si="0"/>
        <v>0</v>
      </c>
      <c r="E30" s="52">
        <f>'Export SMIS A NU SE ANEXA!'!AJ19</f>
        <v>0</v>
      </c>
      <c r="F30" s="52">
        <f>'Export SMIS A NU SE ANEXA!'!AM19</f>
        <v>0</v>
      </c>
      <c r="G30" s="52">
        <f>'Export SMIS A NU SE ANEXA!'!AD19</f>
        <v>0</v>
      </c>
      <c r="H30" s="52">
        <f t="shared" si="3"/>
        <v>0</v>
      </c>
      <c r="I30" s="52">
        <f>'Export SMIS A NU SE ANEXA!'!S19</f>
        <v>0</v>
      </c>
      <c r="J30" s="52">
        <f>'Export SMIS A NU SE ANEXA!'!X19</f>
        <v>0</v>
      </c>
      <c r="K30" s="52">
        <f>'Export SMIS A NU SE ANEXA!'!Y19</f>
        <v>0</v>
      </c>
      <c r="L30" s="52">
        <f t="shared" si="4"/>
        <v>0</v>
      </c>
      <c r="M30" s="149">
        <f>'Export SMIS A NU SE ANEXA!'!F19</f>
        <v>0</v>
      </c>
      <c r="N30" s="149"/>
    </row>
    <row r="31" spans="1:14" s="54" customFormat="1" ht="21.6" customHeight="1" x14ac:dyDescent="0.25">
      <c r="A31" s="60">
        <v>19</v>
      </c>
      <c r="B31" s="53">
        <f>'Export SMIS A NU SE ANEXA!'!G20</f>
        <v>0</v>
      </c>
      <c r="C31" s="52">
        <f>'Export SMIS A NU SE ANEXA!'!I20</f>
        <v>0</v>
      </c>
      <c r="D31" s="52">
        <f t="shared" si="0"/>
        <v>0</v>
      </c>
      <c r="E31" s="52">
        <f>'Export SMIS A NU SE ANEXA!'!AJ20</f>
        <v>0</v>
      </c>
      <c r="F31" s="52">
        <f>'Export SMIS A NU SE ANEXA!'!AM20</f>
        <v>0</v>
      </c>
      <c r="G31" s="52">
        <f>'Export SMIS A NU SE ANEXA!'!AD20</f>
        <v>0</v>
      </c>
      <c r="H31" s="52">
        <f t="shared" si="3"/>
        <v>0</v>
      </c>
      <c r="I31" s="52">
        <f>'Export SMIS A NU SE ANEXA!'!S20</f>
        <v>0</v>
      </c>
      <c r="J31" s="52">
        <f>'Export SMIS A NU SE ANEXA!'!X20</f>
        <v>0</v>
      </c>
      <c r="K31" s="52">
        <f>'Export SMIS A NU SE ANEXA!'!Y20</f>
        <v>0</v>
      </c>
      <c r="L31" s="52">
        <f t="shared" si="4"/>
        <v>0</v>
      </c>
      <c r="M31" s="149">
        <f>'Export SMIS A NU SE ANEXA!'!F20</f>
        <v>0</v>
      </c>
      <c r="N31" s="149"/>
    </row>
    <row r="32" spans="1:14" s="54" customFormat="1" ht="21.6" customHeight="1" x14ac:dyDescent="0.25">
      <c r="A32" s="60">
        <v>20</v>
      </c>
      <c r="B32" s="53">
        <f>'Export SMIS A NU SE ANEXA!'!G21</f>
        <v>0</v>
      </c>
      <c r="C32" s="52">
        <f>'Export SMIS A NU SE ANEXA!'!I21</f>
        <v>0</v>
      </c>
      <c r="D32" s="52">
        <f t="shared" si="0"/>
        <v>0</v>
      </c>
      <c r="E32" s="52">
        <f>'Export SMIS A NU SE ANEXA!'!AJ21</f>
        <v>0</v>
      </c>
      <c r="F32" s="52">
        <f>'Export SMIS A NU SE ANEXA!'!AM21</f>
        <v>0</v>
      </c>
      <c r="G32" s="52">
        <f>'Export SMIS A NU SE ANEXA!'!AD21</f>
        <v>0</v>
      </c>
      <c r="H32" s="52">
        <f t="shared" si="3"/>
        <v>0</v>
      </c>
      <c r="I32" s="52">
        <f>'Export SMIS A NU SE ANEXA!'!S21</f>
        <v>0</v>
      </c>
      <c r="J32" s="52">
        <f>'Export SMIS A NU SE ANEXA!'!X21</f>
        <v>0</v>
      </c>
      <c r="K32" s="52">
        <f>'Export SMIS A NU SE ANEXA!'!Y21</f>
        <v>0</v>
      </c>
      <c r="L32" s="52">
        <f t="shared" si="4"/>
        <v>0</v>
      </c>
      <c r="M32" s="149">
        <f>'Export SMIS A NU SE ANEXA!'!F21</f>
        <v>0</v>
      </c>
      <c r="N32" s="149"/>
    </row>
    <row r="33" spans="1:14" s="54" customFormat="1" ht="21.6" hidden="1" customHeight="1" x14ac:dyDescent="0.25">
      <c r="A33" s="60">
        <v>21</v>
      </c>
      <c r="B33" s="53">
        <f>'Export SMIS A NU SE ANEXA!'!G22</f>
        <v>0</v>
      </c>
      <c r="C33" s="52">
        <f>'Export SMIS A NU SE ANEXA!'!I22</f>
        <v>0</v>
      </c>
      <c r="D33" s="52">
        <f t="shared" si="0"/>
        <v>0</v>
      </c>
      <c r="E33" s="52">
        <f>'Export SMIS A NU SE ANEXA!'!AJ22</f>
        <v>0</v>
      </c>
      <c r="F33" s="52">
        <f>'Export SMIS A NU SE ANEXA!'!AM22</f>
        <v>0</v>
      </c>
      <c r="G33" s="52">
        <f>'Export SMIS A NU SE ANEXA!'!AD22</f>
        <v>0</v>
      </c>
      <c r="H33" s="52">
        <f t="shared" si="3"/>
        <v>0</v>
      </c>
      <c r="I33" s="52">
        <f>'Export SMIS A NU SE ANEXA!'!S22</f>
        <v>0</v>
      </c>
      <c r="J33" s="52">
        <f>'Export SMIS A NU SE ANEXA!'!X22</f>
        <v>0</v>
      </c>
      <c r="K33" s="52">
        <f>'Export SMIS A NU SE ANEXA!'!Y22</f>
        <v>0</v>
      </c>
      <c r="L33" s="52">
        <f t="shared" si="4"/>
        <v>0</v>
      </c>
      <c r="M33" s="149">
        <f>'Export SMIS A NU SE ANEXA!'!F22</f>
        <v>0</v>
      </c>
      <c r="N33" s="149"/>
    </row>
    <row r="34" spans="1:14" s="54" customFormat="1" ht="21.6" hidden="1" customHeight="1" x14ac:dyDescent="0.25">
      <c r="A34" s="60">
        <v>22</v>
      </c>
      <c r="B34" s="53">
        <f>'Export SMIS A NU SE ANEXA!'!G23</f>
        <v>0</v>
      </c>
      <c r="C34" s="52">
        <f>'Export SMIS A NU SE ANEXA!'!I23</f>
        <v>0</v>
      </c>
      <c r="D34" s="52">
        <f t="shared" si="0"/>
        <v>0</v>
      </c>
      <c r="E34" s="52">
        <f>'Export SMIS A NU SE ANEXA!'!AJ23</f>
        <v>0</v>
      </c>
      <c r="F34" s="52">
        <f>'Export SMIS A NU SE ANEXA!'!AM23</f>
        <v>0</v>
      </c>
      <c r="G34" s="52">
        <f>'Export SMIS A NU SE ANEXA!'!AD23</f>
        <v>0</v>
      </c>
      <c r="H34" s="52">
        <f t="shared" si="3"/>
        <v>0</v>
      </c>
      <c r="I34" s="52">
        <f>'Export SMIS A NU SE ANEXA!'!S23</f>
        <v>0</v>
      </c>
      <c r="J34" s="52">
        <f>'Export SMIS A NU SE ANEXA!'!X23</f>
        <v>0</v>
      </c>
      <c r="K34" s="52">
        <f>'Export SMIS A NU SE ANEXA!'!Y23</f>
        <v>0</v>
      </c>
      <c r="L34" s="52">
        <f t="shared" si="4"/>
        <v>0</v>
      </c>
      <c r="M34" s="149">
        <f>'Export SMIS A NU SE ANEXA!'!F23</f>
        <v>0</v>
      </c>
      <c r="N34" s="149"/>
    </row>
    <row r="35" spans="1:14" s="54" customFormat="1" ht="21.6" hidden="1" customHeight="1" x14ac:dyDescent="0.25">
      <c r="A35" s="60">
        <v>23</v>
      </c>
      <c r="B35" s="53">
        <f>'Export SMIS A NU SE ANEXA!'!G24</f>
        <v>0</v>
      </c>
      <c r="C35" s="52">
        <f>'Export SMIS A NU SE ANEXA!'!I24</f>
        <v>0</v>
      </c>
      <c r="D35" s="52">
        <f t="shared" si="0"/>
        <v>0</v>
      </c>
      <c r="E35" s="52">
        <f>'Export SMIS A NU SE ANEXA!'!AJ24</f>
        <v>0</v>
      </c>
      <c r="F35" s="52">
        <f>'Export SMIS A NU SE ANEXA!'!AM24</f>
        <v>0</v>
      </c>
      <c r="G35" s="52">
        <f>'Export SMIS A NU SE ANEXA!'!AD24</f>
        <v>0</v>
      </c>
      <c r="H35" s="52">
        <f t="shared" si="3"/>
        <v>0</v>
      </c>
      <c r="I35" s="52">
        <f>'Export SMIS A NU SE ANEXA!'!S24</f>
        <v>0</v>
      </c>
      <c r="J35" s="52">
        <f>'Export SMIS A NU SE ANEXA!'!X24</f>
        <v>0</v>
      </c>
      <c r="K35" s="52">
        <f>'Export SMIS A NU SE ANEXA!'!Y24</f>
        <v>0</v>
      </c>
      <c r="L35" s="52">
        <f t="shared" si="4"/>
        <v>0</v>
      </c>
      <c r="M35" s="149">
        <f>'Export SMIS A NU SE ANEXA!'!F24</f>
        <v>0</v>
      </c>
      <c r="N35" s="149"/>
    </row>
    <row r="36" spans="1:14" s="54" customFormat="1" ht="21.6" hidden="1" customHeight="1" x14ac:dyDescent="0.25">
      <c r="A36" s="60">
        <v>24</v>
      </c>
      <c r="B36" s="53">
        <f>'Export SMIS A NU SE ANEXA!'!G25</f>
        <v>0</v>
      </c>
      <c r="C36" s="52">
        <f>'Export SMIS A NU SE ANEXA!'!I25</f>
        <v>0</v>
      </c>
      <c r="D36" s="52">
        <f t="shared" si="0"/>
        <v>0</v>
      </c>
      <c r="E36" s="52">
        <f>'Export SMIS A NU SE ANEXA!'!AJ25</f>
        <v>0</v>
      </c>
      <c r="F36" s="52">
        <f>'Export SMIS A NU SE ANEXA!'!AM25</f>
        <v>0</v>
      </c>
      <c r="G36" s="52">
        <f>'Export SMIS A NU SE ANEXA!'!AD25</f>
        <v>0</v>
      </c>
      <c r="H36" s="52">
        <f t="shared" si="3"/>
        <v>0</v>
      </c>
      <c r="I36" s="52">
        <f>'Export SMIS A NU SE ANEXA!'!S25</f>
        <v>0</v>
      </c>
      <c r="J36" s="52">
        <f>'Export SMIS A NU SE ANEXA!'!X25</f>
        <v>0</v>
      </c>
      <c r="K36" s="52">
        <f>'Export SMIS A NU SE ANEXA!'!Y25</f>
        <v>0</v>
      </c>
      <c r="L36" s="52">
        <f t="shared" si="4"/>
        <v>0</v>
      </c>
      <c r="M36" s="149">
        <f>'Export SMIS A NU SE ANEXA!'!F25</f>
        <v>0</v>
      </c>
      <c r="N36" s="149"/>
    </row>
    <row r="37" spans="1:14" s="54" customFormat="1" ht="21.6" hidden="1" customHeight="1" x14ac:dyDescent="0.25">
      <c r="A37" s="60">
        <v>25</v>
      </c>
      <c r="B37" s="53">
        <f>'Export SMIS A NU SE ANEXA!'!G26</f>
        <v>0</v>
      </c>
      <c r="C37" s="52">
        <f>'Export SMIS A NU SE ANEXA!'!I26</f>
        <v>0</v>
      </c>
      <c r="D37" s="52">
        <f t="shared" si="0"/>
        <v>0</v>
      </c>
      <c r="E37" s="52">
        <f>'Export SMIS A NU SE ANEXA!'!AJ26</f>
        <v>0</v>
      </c>
      <c r="F37" s="52">
        <f>'Export SMIS A NU SE ANEXA!'!AM26</f>
        <v>0</v>
      </c>
      <c r="G37" s="52">
        <f>'Export SMIS A NU SE ANEXA!'!AD26</f>
        <v>0</v>
      </c>
      <c r="H37" s="52">
        <f t="shared" si="3"/>
        <v>0</v>
      </c>
      <c r="I37" s="52">
        <f>'Export SMIS A NU SE ANEXA!'!S26</f>
        <v>0</v>
      </c>
      <c r="J37" s="52">
        <f>'Export SMIS A NU SE ANEXA!'!X26</f>
        <v>0</v>
      </c>
      <c r="K37" s="52">
        <f>'Export SMIS A NU SE ANEXA!'!Y26</f>
        <v>0</v>
      </c>
      <c r="L37" s="52">
        <f t="shared" si="4"/>
        <v>0</v>
      </c>
      <c r="M37" s="149">
        <f>'Export SMIS A NU SE ANEXA!'!F26</f>
        <v>0</v>
      </c>
      <c r="N37" s="149"/>
    </row>
    <row r="38" spans="1:14" s="54" customFormat="1" ht="21.6" hidden="1" customHeight="1" x14ac:dyDescent="0.25">
      <c r="A38" s="60">
        <v>26</v>
      </c>
      <c r="B38" s="53">
        <f>'Export SMIS A NU SE ANEXA!'!G27</f>
        <v>0</v>
      </c>
      <c r="C38" s="52">
        <f>'Export SMIS A NU SE ANEXA!'!I27</f>
        <v>0</v>
      </c>
      <c r="D38" s="52">
        <f t="shared" si="0"/>
        <v>0</v>
      </c>
      <c r="E38" s="52">
        <f>'Export SMIS A NU SE ANEXA!'!AJ27</f>
        <v>0</v>
      </c>
      <c r="F38" s="52">
        <f>'Export SMIS A NU SE ANEXA!'!AM27</f>
        <v>0</v>
      </c>
      <c r="G38" s="52">
        <f>'Export SMIS A NU SE ANEXA!'!AD27</f>
        <v>0</v>
      </c>
      <c r="H38" s="52">
        <f t="shared" si="3"/>
        <v>0</v>
      </c>
      <c r="I38" s="52">
        <f>'Export SMIS A NU SE ANEXA!'!S27</f>
        <v>0</v>
      </c>
      <c r="J38" s="52">
        <f>'Export SMIS A NU SE ANEXA!'!X27</f>
        <v>0</v>
      </c>
      <c r="K38" s="52">
        <f>'Export SMIS A NU SE ANEXA!'!Y27</f>
        <v>0</v>
      </c>
      <c r="L38" s="52">
        <f t="shared" si="4"/>
        <v>0</v>
      </c>
      <c r="M38" s="149">
        <f>'Export SMIS A NU SE ANEXA!'!F27</f>
        <v>0</v>
      </c>
      <c r="N38" s="149"/>
    </row>
    <row r="39" spans="1:14" s="54" customFormat="1" ht="21.6" hidden="1" customHeight="1" x14ac:dyDescent="0.25">
      <c r="A39" s="60">
        <v>27</v>
      </c>
      <c r="B39" s="53">
        <f>'Export SMIS A NU SE ANEXA!'!G28</f>
        <v>0</v>
      </c>
      <c r="C39" s="52">
        <f>'Export SMIS A NU SE ANEXA!'!I28</f>
        <v>0</v>
      </c>
      <c r="D39" s="52">
        <f t="shared" si="0"/>
        <v>0</v>
      </c>
      <c r="E39" s="52">
        <f>'Export SMIS A NU SE ANEXA!'!AJ28</f>
        <v>0</v>
      </c>
      <c r="F39" s="52">
        <f>'Export SMIS A NU SE ANEXA!'!AM28</f>
        <v>0</v>
      </c>
      <c r="G39" s="52">
        <f>'Export SMIS A NU SE ANEXA!'!AD28</f>
        <v>0</v>
      </c>
      <c r="H39" s="52">
        <f t="shared" si="3"/>
        <v>0</v>
      </c>
      <c r="I39" s="52">
        <f>'Export SMIS A NU SE ANEXA!'!S28</f>
        <v>0</v>
      </c>
      <c r="J39" s="52">
        <f>'Export SMIS A NU SE ANEXA!'!X28</f>
        <v>0</v>
      </c>
      <c r="K39" s="52">
        <f>'Export SMIS A NU SE ANEXA!'!Y28</f>
        <v>0</v>
      </c>
      <c r="L39" s="52">
        <f t="shared" si="4"/>
        <v>0</v>
      </c>
      <c r="M39" s="149">
        <f>'Export SMIS A NU SE ANEXA!'!F28</f>
        <v>0</v>
      </c>
      <c r="N39" s="149"/>
    </row>
    <row r="40" spans="1:14" s="54" customFormat="1" ht="21.6" hidden="1" customHeight="1" x14ac:dyDescent="0.25">
      <c r="A40" s="60">
        <v>28</v>
      </c>
      <c r="B40" s="53">
        <f>'Export SMIS A NU SE ANEXA!'!G29</f>
        <v>0</v>
      </c>
      <c r="C40" s="52">
        <f>'Export SMIS A NU SE ANEXA!'!I29</f>
        <v>0</v>
      </c>
      <c r="D40" s="52">
        <f t="shared" si="0"/>
        <v>0</v>
      </c>
      <c r="E40" s="52">
        <f>'Export SMIS A NU SE ANEXA!'!AJ29</f>
        <v>0</v>
      </c>
      <c r="F40" s="52">
        <f>'Export SMIS A NU SE ANEXA!'!AM29</f>
        <v>0</v>
      </c>
      <c r="G40" s="52">
        <f>'Export SMIS A NU SE ANEXA!'!AD29</f>
        <v>0</v>
      </c>
      <c r="H40" s="52">
        <f t="shared" si="3"/>
        <v>0</v>
      </c>
      <c r="I40" s="52">
        <f>'Export SMIS A NU SE ANEXA!'!S29</f>
        <v>0</v>
      </c>
      <c r="J40" s="52">
        <f>'Export SMIS A NU SE ANEXA!'!X29</f>
        <v>0</v>
      </c>
      <c r="K40" s="52">
        <f>'Export SMIS A NU SE ANEXA!'!Y29</f>
        <v>0</v>
      </c>
      <c r="L40" s="52">
        <f t="shared" si="4"/>
        <v>0</v>
      </c>
      <c r="M40" s="149">
        <f>'Export SMIS A NU SE ANEXA!'!F29</f>
        <v>0</v>
      </c>
      <c r="N40" s="149"/>
    </row>
    <row r="41" spans="1:14" s="54" customFormat="1" ht="21.6" hidden="1" customHeight="1" x14ac:dyDescent="0.25">
      <c r="A41" s="60">
        <v>29</v>
      </c>
      <c r="B41" s="53">
        <f>'Export SMIS A NU SE ANEXA!'!G30</f>
        <v>0</v>
      </c>
      <c r="C41" s="52">
        <f>'Export SMIS A NU SE ANEXA!'!I30</f>
        <v>0</v>
      </c>
      <c r="D41" s="52">
        <f t="shared" si="0"/>
        <v>0</v>
      </c>
      <c r="E41" s="52">
        <f>'Export SMIS A NU SE ANEXA!'!AJ30</f>
        <v>0</v>
      </c>
      <c r="F41" s="52">
        <f>'Export SMIS A NU SE ANEXA!'!AM30</f>
        <v>0</v>
      </c>
      <c r="G41" s="52">
        <f>'Export SMIS A NU SE ANEXA!'!AD30</f>
        <v>0</v>
      </c>
      <c r="H41" s="52">
        <f t="shared" si="3"/>
        <v>0</v>
      </c>
      <c r="I41" s="52">
        <f>'Export SMIS A NU SE ANEXA!'!S30</f>
        <v>0</v>
      </c>
      <c r="J41" s="52">
        <f>'Export SMIS A NU SE ANEXA!'!X30</f>
        <v>0</v>
      </c>
      <c r="K41" s="52">
        <f>'Export SMIS A NU SE ANEXA!'!Y30</f>
        <v>0</v>
      </c>
      <c r="L41" s="52">
        <f t="shared" si="4"/>
        <v>0</v>
      </c>
      <c r="M41" s="149">
        <f>'Export SMIS A NU SE ANEXA!'!F30</f>
        <v>0</v>
      </c>
      <c r="N41" s="149"/>
    </row>
    <row r="42" spans="1:14" s="54" customFormat="1" ht="21.6" hidden="1" customHeight="1" x14ac:dyDescent="0.25">
      <c r="A42" s="60">
        <v>30</v>
      </c>
      <c r="B42" s="53">
        <f>'Export SMIS A NU SE ANEXA!'!G31</f>
        <v>0</v>
      </c>
      <c r="C42" s="52">
        <f>'Export SMIS A NU SE ANEXA!'!I31</f>
        <v>0</v>
      </c>
      <c r="D42" s="52">
        <f t="shared" si="0"/>
        <v>0</v>
      </c>
      <c r="E42" s="52">
        <f>'Export SMIS A NU SE ANEXA!'!AJ31</f>
        <v>0</v>
      </c>
      <c r="F42" s="52">
        <f>'Export SMIS A NU SE ANEXA!'!AM31</f>
        <v>0</v>
      </c>
      <c r="G42" s="52">
        <f>'Export SMIS A NU SE ANEXA!'!AD31</f>
        <v>0</v>
      </c>
      <c r="H42" s="52">
        <f t="shared" si="3"/>
        <v>0</v>
      </c>
      <c r="I42" s="52">
        <f>'Export SMIS A NU SE ANEXA!'!S31</f>
        <v>0</v>
      </c>
      <c r="J42" s="52">
        <f>'Export SMIS A NU SE ANEXA!'!X31</f>
        <v>0</v>
      </c>
      <c r="K42" s="52">
        <f>'Export SMIS A NU SE ANEXA!'!Y31</f>
        <v>0</v>
      </c>
      <c r="L42" s="52">
        <f t="shared" si="4"/>
        <v>0</v>
      </c>
      <c r="M42" s="149">
        <f>'Export SMIS A NU SE ANEXA!'!F31</f>
        <v>0</v>
      </c>
      <c r="N42" s="149"/>
    </row>
    <row r="43" spans="1:14" s="54" customFormat="1" ht="21.6" hidden="1" customHeight="1" x14ac:dyDescent="0.25">
      <c r="A43" s="60">
        <v>31</v>
      </c>
      <c r="B43" s="53">
        <f>'Export SMIS A NU SE ANEXA!'!G32</f>
        <v>0</v>
      </c>
      <c r="C43" s="52">
        <f>'Export SMIS A NU SE ANEXA!'!I32</f>
        <v>0</v>
      </c>
      <c r="D43" s="52">
        <f t="shared" si="0"/>
        <v>0</v>
      </c>
      <c r="E43" s="52">
        <f>'Export SMIS A NU SE ANEXA!'!AJ32</f>
        <v>0</v>
      </c>
      <c r="F43" s="52">
        <f>'Export SMIS A NU SE ANEXA!'!AM32</f>
        <v>0</v>
      </c>
      <c r="G43" s="52">
        <f>'Export SMIS A NU SE ANEXA!'!AD32</f>
        <v>0</v>
      </c>
      <c r="H43" s="52">
        <f t="shared" si="3"/>
        <v>0</v>
      </c>
      <c r="I43" s="52">
        <f>'Export SMIS A NU SE ANEXA!'!S32</f>
        <v>0</v>
      </c>
      <c r="J43" s="52">
        <f>'Export SMIS A NU SE ANEXA!'!X32</f>
        <v>0</v>
      </c>
      <c r="K43" s="52">
        <f>'Export SMIS A NU SE ANEXA!'!Y32</f>
        <v>0</v>
      </c>
      <c r="L43" s="52">
        <f t="shared" si="4"/>
        <v>0</v>
      </c>
      <c r="M43" s="149">
        <f>'Export SMIS A NU SE ANEXA!'!F32</f>
        <v>0</v>
      </c>
      <c r="N43" s="149"/>
    </row>
    <row r="44" spans="1:14" s="54" customFormat="1" ht="21.6" hidden="1" customHeight="1" x14ac:dyDescent="0.25">
      <c r="A44" s="60">
        <v>32</v>
      </c>
      <c r="B44" s="53">
        <f>'Export SMIS A NU SE ANEXA!'!G33</f>
        <v>0</v>
      </c>
      <c r="C44" s="52">
        <f>'Export SMIS A NU SE ANEXA!'!I33</f>
        <v>0</v>
      </c>
      <c r="D44" s="52">
        <f t="shared" si="0"/>
        <v>0</v>
      </c>
      <c r="E44" s="52">
        <f>'Export SMIS A NU SE ANEXA!'!AJ33</f>
        <v>0</v>
      </c>
      <c r="F44" s="52">
        <f>'Export SMIS A NU SE ANEXA!'!AM33</f>
        <v>0</v>
      </c>
      <c r="G44" s="52">
        <f>'Export SMIS A NU SE ANEXA!'!AD33</f>
        <v>0</v>
      </c>
      <c r="H44" s="52">
        <f t="shared" si="3"/>
        <v>0</v>
      </c>
      <c r="I44" s="52">
        <f>'Export SMIS A NU SE ANEXA!'!S33</f>
        <v>0</v>
      </c>
      <c r="J44" s="52">
        <f>'Export SMIS A NU SE ANEXA!'!X33</f>
        <v>0</v>
      </c>
      <c r="K44" s="52">
        <f>'Export SMIS A NU SE ANEXA!'!Y33</f>
        <v>0</v>
      </c>
      <c r="L44" s="52">
        <f t="shared" si="4"/>
        <v>0</v>
      </c>
      <c r="M44" s="149">
        <f>'Export SMIS A NU SE ANEXA!'!F33</f>
        <v>0</v>
      </c>
      <c r="N44" s="149"/>
    </row>
    <row r="45" spans="1:14" s="54" customFormat="1" ht="21.6" hidden="1" customHeight="1" x14ac:dyDescent="0.25">
      <c r="A45" s="60">
        <v>33</v>
      </c>
      <c r="B45" s="53">
        <f>'Export SMIS A NU SE ANEXA!'!G34</f>
        <v>0</v>
      </c>
      <c r="C45" s="52">
        <f>'Export SMIS A NU SE ANEXA!'!I34</f>
        <v>0</v>
      </c>
      <c r="D45" s="52">
        <f t="shared" si="0"/>
        <v>0</v>
      </c>
      <c r="E45" s="52">
        <f>'Export SMIS A NU SE ANEXA!'!AJ34</f>
        <v>0</v>
      </c>
      <c r="F45" s="52">
        <f>'Export SMIS A NU SE ANEXA!'!AM34</f>
        <v>0</v>
      </c>
      <c r="G45" s="52">
        <f>'Export SMIS A NU SE ANEXA!'!AD34</f>
        <v>0</v>
      </c>
      <c r="H45" s="52">
        <f t="shared" si="3"/>
        <v>0</v>
      </c>
      <c r="I45" s="52">
        <f>'Export SMIS A NU SE ANEXA!'!S34</f>
        <v>0</v>
      </c>
      <c r="J45" s="52">
        <f>'Export SMIS A NU SE ANEXA!'!X34</f>
        <v>0</v>
      </c>
      <c r="K45" s="52">
        <f>'Export SMIS A NU SE ANEXA!'!Y34</f>
        <v>0</v>
      </c>
      <c r="L45" s="52">
        <f t="shared" si="4"/>
        <v>0</v>
      </c>
      <c r="M45" s="149">
        <f>'Export SMIS A NU SE ANEXA!'!F34</f>
        <v>0</v>
      </c>
      <c r="N45" s="149"/>
    </row>
    <row r="46" spans="1:14" s="54" customFormat="1" ht="21.6" hidden="1" customHeight="1" x14ac:dyDescent="0.25">
      <c r="A46" s="60">
        <v>34</v>
      </c>
      <c r="B46" s="53">
        <f>'Export SMIS A NU SE ANEXA!'!G35</f>
        <v>0</v>
      </c>
      <c r="C46" s="52">
        <f>'Export SMIS A NU SE ANEXA!'!I35</f>
        <v>0</v>
      </c>
      <c r="D46" s="52">
        <f t="shared" si="0"/>
        <v>0</v>
      </c>
      <c r="E46" s="52">
        <f>'Export SMIS A NU SE ANEXA!'!AJ35</f>
        <v>0</v>
      </c>
      <c r="F46" s="52">
        <f>'Export SMIS A NU SE ANEXA!'!AM35</f>
        <v>0</v>
      </c>
      <c r="G46" s="52">
        <f>'Export SMIS A NU SE ANEXA!'!AD35</f>
        <v>0</v>
      </c>
      <c r="H46" s="52">
        <f t="shared" si="3"/>
        <v>0</v>
      </c>
      <c r="I46" s="52">
        <f>'Export SMIS A NU SE ANEXA!'!S35</f>
        <v>0</v>
      </c>
      <c r="J46" s="52">
        <f>'Export SMIS A NU SE ANEXA!'!X35</f>
        <v>0</v>
      </c>
      <c r="K46" s="52">
        <f>'Export SMIS A NU SE ANEXA!'!Y35</f>
        <v>0</v>
      </c>
      <c r="L46" s="52">
        <f t="shared" si="4"/>
        <v>0</v>
      </c>
      <c r="M46" s="149">
        <f>'Export SMIS A NU SE ANEXA!'!F35</f>
        <v>0</v>
      </c>
      <c r="N46" s="149"/>
    </row>
    <row r="47" spans="1:14" s="54" customFormat="1" ht="21.6" hidden="1" customHeight="1" x14ac:dyDescent="0.25">
      <c r="A47" s="60">
        <v>35</v>
      </c>
      <c r="B47" s="53">
        <f>'Export SMIS A NU SE ANEXA!'!G36</f>
        <v>0</v>
      </c>
      <c r="C47" s="52">
        <f>'Export SMIS A NU SE ANEXA!'!I36</f>
        <v>0</v>
      </c>
      <c r="D47" s="52">
        <f t="shared" si="0"/>
        <v>0</v>
      </c>
      <c r="E47" s="52">
        <f>'Export SMIS A NU SE ANEXA!'!AJ36</f>
        <v>0</v>
      </c>
      <c r="F47" s="52">
        <f>'Export SMIS A NU SE ANEXA!'!AM36</f>
        <v>0</v>
      </c>
      <c r="G47" s="52">
        <f>'Export SMIS A NU SE ANEXA!'!AD36</f>
        <v>0</v>
      </c>
      <c r="H47" s="52">
        <f t="shared" si="3"/>
        <v>0</v>
      </c>
      <c r="I47" s="52">
        <f>'Export SMIS A NU SE ANEXA!'!S36</f>
        <v>0</v>
      </c>
      <c r="J47" s="52">
        <f>'Export SMIS A NU SE ANEXA!'!X36</f>
        <v>0</v>
      </c>
      <c r="K47" s="52">
        <f>'Export SMIS A NU SE ANEXA!'!Y36</f>
        <v>0</v>
      </c>
      <c r="L47" s="52">
        <f t="shared" si="4"/>
        <v>0</v>
      </c>
      <c r="M47" s="149">
        <f>'Export SMIS A NU SE ANEXA!'!F36</f>
        <v>0</v>
      </c>
      <c r="N47" s="149"/>
    </row>
    <row r="48" spans="1:14" s="54" customFormat="1" ht="21.6" hidden="1" customHeight="1" x14ac:dyDescent="0.25">
      <c r="A48" s="60">
        <v>36</v>
      </c>
      <c r="B48" s="53">
        <f>'Export SMIS A NU SE ANEXA!'!G37</f>
        <v>0</v>
      </c>
      <c r="C48" s="52">
        <f>'Export SMIS A NU SE ANEXA!'!I37</f>
        <v>0</v>
      </c>
      <c r="D48" s="52">
        <f t="shared" si="0"/>
        <v>0</v>
      </c>
      <c r="E48" s="52">
        <f>'Export SMIS A NU SE ANEXA!'!AJ37</f>
        <v>0</v>
      </c>
      <c r="F48" s="52">
        <f>'Export SMIS A NU SE ANEXA!'!AM37</f>
        <v>0</v>
      </c>
      <c r="G48" s="52">
        <f>'Export SMIS A NU SE ANEXA!'!AD37</f>
        <v>0</v>
      </c>
      <c r="H48" s="52">
        <f t="shared" si="3"/>
        <v>0</v>
      </c>
      <c r="I48" s="52">
        <f>'Export SMIS A NU SE ANEXA!'!S37</f>
        <v>0</v>
      </c>
      <c r="J48" s="52">
        <f>'Export SMIS A NU SE ANEXA!'!X37</f>
        <v>0</v>
      </c>
      <c r="K48" s="52">
        <f>'Export SMIS A NU SE ANEXA!'!Y37</f>
        <v>0</v>
      </c>
      <c r="L48" s="52">
        <f t="shared" si="4"/>
        <v>0</v>
      </c>
      <c r="M48" s="149">
        <f>'Export SMIS A NU SE ANEXA!'!F37</f>
        <v>0</v>
      </c>
      <c r="N48" s="149"/>
    </row>
    <row r="49" spans="1:14" s="54" customFormat="1" ht="21.6" hidden="1" customHeight="1" x14ac:dyDescent="0.25">
      <c r="A49" s="60">
        <v>37</v>
      </c>
      <c r="B49" s="53">
        <f>'Export SMIS A NU SE ANEXA!'!G38</f>
        <v>0</v>
      </c>
      <c r="C49" s="52">
        <f>'Export SMIS A NU SE ANEXA!'!I38</f>
        <v>0</v>
      </c>
      <c r="D49" s="52">
        <f t="shared" si="0"/>
        <v>0</v>
      </c>
      <c r="E49" s="52">
        <f>'Export SMIS A NU SE ANEXA!'!AJ38</f>
        <v>0</v>
      </c>
      <c r="F49" s="52">
        <f>'Export SMIS A NU SE ANEXA!'!AM38</f>
        <v>0</v>
      </c>
      <c r="G49" s="52">
        <f>'Export SMIS A NU SE ANEXA!'!AD38</f>
        <v>0</v>
      </c>
      <c r="H49" s="52">
        <f t="shared" si="3"/>
        <v>0</v>
      </c>
      <c r="I49" s="52">
        <f>'Export SMIS A NU SE ANEXA!'!S38</f>
        <v>0</v>
      </c>
      <c r="J49" s="52">
        <f>'Export SMIS A NU SE ANEXA!'!X38</f>
        <v>0</v>
      </c>
      <c r="K49" s="52">
        <f>'Export SMIS A NU SE ANEXA!'!Y38</f>
        <v>0</v>
      </c>
      <c r="L49" s="52">
        <f t="shared" si="4"/>
        <v>0</v>
      </c>
      <c r="M49" s="149">
        <f>'Export SMIS A NU SE ANEXA!'!F38</f>
        <v>0</v>
      </c>
      <c r="N49" s="149"/>
    </row>
    <row r="50" spans="1:14" s="54" customFormat="1" ht="21.6" hidden="1" customHeight="1" x14ac:dyDescent="0.25">
      <c r="A50" s="60">
        <v>38</v>
      </c>
      <c r="B50" s="53">
        <f>'Export SMIS A NU SE ANEXA!'!G39</f>
        <v>0</v>
      </c>
      <c r="C50" s="52">
        <f>'Export SMIS A NU SE ANEXA!'!I39</f>
        <v>0</v>
      </c>
      <c r="D50" s="52">
        <f t="shared" si="0"/>
        <v>0</v>
      </c>
      <c r="E50" s="52">
        <f>'Export SMIS A NU SE ANEXA!'!AJ39</f>
        <v>0</v>
      </c>
      <c r="F50" s="52">
        <f>'Export SMIS A NU SE ANEXA!'!AM39</f>
        <v>0</v>
      </c>
      <c r="G50" s="52">
        <f>'Export SMIS A NU SE ANEXA!'!AD39</f>
        <v>0</v>
      </c>
      <c r="H50" s="52">
        <f t="shared" si="3"/>
        <v>0</v>
      </c>
      <c r="I50" s="52">
        <f>'Export SMIS A NU SE ANEXA!'!S39</f>
        <v>0</v>
      </c>
      <c r="J50" s="52">
        <f>'Export SMIS A NU SE ANEXA!'!X39</f>
        <v>0</v>
      </c>
      <c r="K50" s="52">
        <f>'Export SMIS A NU SE ANEXA!'!Y39</f>
        <v>0</v>
      </c>
      <c r="L50" s="52">
        <f t="shared" si="4"/>
        <v>0</v>
      </c>
      <c r="M50" s="149">
        <f>'Export SMIS A NU SE ANEXA!'!F39</f>
        <v>0</v>
      </c>
      <c r="N50" s="149"/>
    </row>
    <row r="51" spans="1:14" s="54" customFormat="1" ht="21.6" hidden="1" customHeight="1" x14ac:dyDescent="0.25">
      <c r="A51" s="60">
        <v>39</v>
      </c>
      <c r="B51" s="53">
        <f>'Export SMIS A NU SE ANEXA!'!G40</f>
        <v>0</v>
      </c>
      <c r="C51" s="52">
        <f>'Export SMIS A NU SE ANEXA!'!I40</f>
        <v>0</v>
      </c>
      <c r="D51" s="52">
        <f t="shared" si="0"/>
        <v>0</v>
      </c>
      <c r="E51" s="52">
        <f>'Export SMIS A NU SE ANEXA!'!AJ40</f>
        <v>0</v>
      </c>
      <c r="F51" s="52">
        <f>'Export SMIS A NU SE ANEXA!'!AM40</f>
        <v>0</v>
      </c>
      <c r="G51" s="52">
        <f>'Export SMIS A NU SE ANEXA!'!AD40</f>
        <v>0</v>
      </c>
      <c r="H51" s="52">
        <f t="shared" si="3"/>
        <v>0</v>
      </c>
      <c r="I51" s="52">
        <f>'Export SMIS A NU SE ANEXA!'!S40</f>
        <v>0</v>
      </c>
      <c r="J51" s="52">
        <f>'Export SMIS A NU SE ANEXA!'!X40</f>
        <v>0</v>
      </c>
      <c r="K51" s="52">
        <f>'Export SMIS A NU SE ANEXA!'!Y40</f>
        <v>0</v>
      </c>
      <c r="L51" s="52">
        <f t="shared" si="4"/>
        <v>0</v>
      </c>
      <c r="M51" s="149">
        <f>'Export SMIS A NU SE ANEXA!'!F40</f>
        <v>0</v>
      </c>
      <c r="N51" s="149"/>
    </row>
    <row r="52" spans="1:14" s="54" customFormat="1" ht="21.6" hidden="1" customHeight="1" x14ac:dyDescent="0.25">
      <c r="A52" s="60">
        <v>40</v>
      </c>
      <c r="B52" s="53">
        <f>'Export SMIS A NU SE ANEXA!'!G41</f>
        <v>0</v>
      </c>
      <c r="C52" s="52">
        <f>'Export SMIS A NU SE ANEXA!'!I40</f>
        <v>0</v>
      </c>
      <c r="D52" s="52">
        <f t="shared" si="0"/>
        <v>0</v>
      </c>
      <c r="E52" s="52">
        <f>'Export SMIS A NU SE ANEXA!'!AJ41</f>
        <v>0</v>
      </c>
      <c r="F52" s="52">
        <f>'Export SMIS A NU SE ANEXA!'!AM41</f>
        <v>0</v>
      </c>
      <c r="G52" s="52">
        <f>'Export SMIS A NU SE ANEXA!'!AD41</f>
        <v>0</v>
      </c>
      <c r="H52" s="52">
        <f t="shared" si="3"/>
        <v>0</v>
      </c>
      <c r="I52" s="52">
        <f>'Export SMIS A NU SE ANEXA!'!S41</f>
        <v>0</v>
      </c>
      <c r="J52" s="52">
        <f>'Export SMIS A NU SE ANEXA!'!X41</f>
        <v>0</v>
      </c>
      <c r="K52" s="52">
        <f>'Export SMIS A NU SE ANEXA!'!Y41</f>
        <v>0</v>
      </c>
      <c r="L52" s="52">
        <f t="shared" si="4"/>
        <v>0</v>
      </c>
      <c r="M52" s="149">
        <f>'Export SMIS A NU SE ANEXA!'!F41</f>
        <v>0</v>
      </c>
      <c r="N52" s="149"/>
    </row>
    <row r="53" spans="1:14" s="54" customFormat="1" ht="12" x14ac:dyDescent="0.25">
      <c r="A53" s="158" t="s">
        <v>0</v>
      </c>
      <c r="B53" s="159"/>
      <c r="C53" s="160"/>
      <c r="D53" s="38">
        <f>SUM(D13:D52)</f>
        <v>0</v>
      </c>
      <c r="E53" s="38">
        <f t="shared" ref="E53:L53" si="5">SUM(E13:E52)</f>
        <v>0</v>
      </c>
      <c r="F53" s="38">
        <f t="shared" si="5"/>
        <v>0</v>
      </c>
      <c r="G53" s="38">
        <f t="shared" si="5"/>
        <v>0</v>
      </c>
      <c r="H53" s="38">
        <f t="shared" si="5"/>
        <v>0</v>
      </c>
      <c r="I53" s="38">
        <f t="shared" si="5"/>
        <v>0</v>
      </c>
      <c r="J53" s="38">
        <f t="shared" si="5"/>
        <v>0</v>
      </c>
      <c r="K53" s="38">
        <f t="shared" si="5"/>
        <v>0</v>
      </c>
      <c r="L53" s="38">
        <f t="shared" si="5"/>
        <v>0</v>
      </c>
      <c r="M53" s="114"/>
      <c r="N53" s="114"/>
    </row>
    <row r="54" spans="1:14" s="54" customFormat="1" ht="12" x14ac:dyDescent="0.25">
      <c r="D54" s="34" t="str">
        <f>IF(D53=Buget_cerere!E25,"OK","ERROR")</f>
        <v>OK</v>
      </c>
      <c r="E54" s="153" t="str">
        <f>IF(E53+F53=ROUND(Buget_cerere!C35,2),"OK","ERROR")</f>
        <v>OK</v>
      </c>
      <c r="F54" s="154" t="str">
        <f>IF(F53=Buget_cerere!E31,"OK","ERROR")</f>
        <v>OK</v>
      </c>
      <c r="G54" s="34" t="str">
        <f>IF(G53=ROUND(Buget_cerere!C32-Buget_cerere!C34,2),"OK","ERROR")</f>
        <v>OK</v>
      </c>
      <c r="H54" s="34" t="str">
        <f>IF(H53=Buget_cerere!D25+Buget_cerere!G25,"OK","ERROR")</f>
        <v>OK</v>
      </c>
      <c r="I54" s="34" t="str">
        <f>IF(I53=Buget_cerere!D25,"OK","ERROR")</f>
        <v>OK</v>
      </c>
      <c r="J54" s="34" t="str">
        <f>IF(J53=Buget_cerere!G25,"OK","ERROR")</f>
        <v>OK</v>
      </c>
      <c r="K54" s="34" t="str">
        <f>IF(K53=Buget_cerere!H25,"OK","ERROR")</f>
        <v>OK</v>
      </c>
      <c r="L54" s="34" t="str">
        <f>IF(L53=Buget_cerere!C29,"OK","ERROR")</f>
        <v>OK</v>
      </c>
      <c r="M54" s="114"/>
      <c r="N54" s="114"/>
    </row>
    <row r="55" spans="1:14" s="54" customFormat="1" ht="21.6" customHeight="1" x14ac:dyDescent="0.25">
      <c r="M55" s="114"/>
      <c r="N55" s="114"/>
    </row>
    <row r="56" spans="1:14" ht="21.6" customHeight="1" x14ac:dyDescent="0.25">
      <c r="L56" s="54"/>
    </row>
  </sheetData>
  <sheetProtection algorithmName="SHA-512" hashValue="SgZWGXNlwyMhH7G86cIwQgYfjUNZ3RwHO1xlu3d8TNwkYQ3bPUDg71g7Kj4ApjX8P5xKjgf8K4ZcaAGfTd6YPw==" saltValue="wMUQbU5pxVaHCymsZiJwbw==" spinCount="100000" sheet="1" objects="1" scenarios="1"/>
  <mergeCells count="57">
    <mergeCell ref="E54:F54"/>
    <mergeCell ref="C8:D8"/>
    <mergeCell ref="C7:L7"/>
    <mergeCell ref="A53:C53"/>
    <mergeCell ref="B3:L3"/>
    <mergeCell ref="B2:L2"/>
    <mergeCell ref="B4:L4"/>
    <mergeCell ref="B5:L5"/>
    <mergeCell ref="L10:L11"/>
    <mergeCell ref="A10:A11"/>
    <mergeCell ref="B10:B11"/>
    <mergeCell ref="C10:C11"/>
    <mergeCell ref="D10:G10"/>
    <mergeCell ref="H10:J10"/>
    <mergeCell ref="K10:K11"/>
    <mergeCell ref="B6:L6"/>
    <mergeCell ref="M12:N12"/>
    <mergeCell ref="M13:N13"/>
    <mergeCell ref="M14:N14"/>
    <mergeCell ref="M15:N15"/>
    <mergeCell ref="M16:N16"/>
    <mergeCell ref="M17:N17"/>
    <mergeCell ref="M18:N18"/>
    <mergeCell ref="M19:N19"/>
    <mergeCell ref="M20:N20"/>
    <mergeCell ref="M21:N21"/>
    <mergeCell ref="M22:N22"/>
    <mergeCell ref="M23:N23"/>
    <mergeCell ref="M24:N24"/>
    <mergeCell ref="M25:N25"/>
    <mergeCell ref="M26:N26"/>
    <mergeCell ref="M27:N27"/>
    <mergeCell ref="M28:N28"/>
    <mergeCell ref="M29:N29"/>
    <mergeCell ref="M30:N30"/>
    <mergeCell ref="M31:N31"/>
    <mergeCell ref="M32:N32"/>
    <mergeCell ref="M33:N33"/>
    <mergeCell ref="M34:N34"/>
    <mergeCell ref="M35:N35"/>
    <mergeCell ref="M36:N36"/>
    <mergeCell ref="M37:N37"/>
    <mergeCell ref="M38:N38"/>
    <mergeCell ref="M39:N39"/>
    <mergeCell ref="M40:N40"/>
    <mergeCell ref="M41:N41"/>
    <mergeCell ref="M42:N42"/>
    <mergeCell ref="M43:N43"/>
    <mergeCell ref="M44:N44"/>
    <mergeCell ref="M45:N45"/>
    <mergeCell ref="M46:N46"/>
    <mergeCell ref="M52:N52"/>
    <mergeCell ref="M47:N47"/>
    <mergeCell ref="M48:N48"/>
    <mergeCell ref="M49:N49"/>
    <mergeCell ref="M50:N50"/>
    <mergeCell ref="M51:N51"/>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0EB63-752E-4AF9-B8CE-F22FE89A4F63}">
  <dimension ref="A1:B195"/>
  <sheetViews>
    <sheetView topLeftCell="A56" workbookViewId="0">
      <selection activeCell="C74" sqref="C74"/>
    </sheetView>
  </sheetViews>
  <sheetFormatPr defaultColWidth="11.5546875" defaultRowHeight="13.8" x14ac:dyDescent="0.3"/>
  <cols>
    <col min="1" max="1" width="47.109375" style="87" customWidth="1"/>
    <col min="2" max="2" width="89.88671875" style="87" customWidth="1"/>
  </cols>
  <sheetData>
    <row r="1" spans="1:2" x14ac:dyDescent="0.3">
      <c r="A1" s="85" t="s">
        <v>111</v>
      </c>
      <c r="B1" s="85" t="s">
        <v>112</v>
      </c>
    </row>
    <row r="2" spans="1:2" ht="55.2" x14ac:dyDescent="0.3">
      <c r="A2" s="86" t="s">
        <v>113</v>
      </c>
      <c r="B2" s="86" t="s">
        <v>114</v>
      </c>
    </row>
    <row r="3" spans="1:2" x14ac:dyDescent="0.3">
      <c r="A3" s="86" t="s">
        <v>70</v>
      </c>
      <c r="B3" s="86" t="s">
        <v>87</v>
      </c>
    </row>
    <row r="4" spans="1:2" x14ac:dyDescent="0.3">
      <c r="A4" s="86" t="s">
        <v>70</v>
      </c>
      <c r="B4" s="86" t="s">
        <v>115</v>
      </c>
    </row>
    <row r="5" spans="1:2" x14ac:dyDescent="0.3">
      <c r="A5" s="86" t="s">
        <v>47</v>
      </c>
      <c r="B5" s="86" t="s">
        <v>116</v>
      </c>
    </row>
    <row r="6" spans="1:2" ht="27.6" x14ac:dyDescent="0.3">
      <c r="A6" s="86" t="s">
        <v>47</v>
      </c>
      <c r="B6" s="86" t="s">
        <v>77</v>
      </c>
    </row>
    <row r="7" spans="1:2" x14ac:dyDescent="0.3">
      <c r="A7" s="86" t="s">
        <v>47</v>
      </c>
      <c r="B7" s="86" t="s">
        <v>117</v>
      </c>
    </row>
    <row r="8" spans="1:2" x14ac:dyDescent="0.3">
      <c r="A8" s="86" t="s">
        <v>47</v>
      </c>
      <c r="B8" s="86" t="s">
        <v>118</v>
      </c>
    </row>
    <row r="9" spans="1:2" ht="27.6" x14ac:dyDescent="0.3">
      <c r="A9" s="86" t="s">
        <v>119</v>
      </c>
      <c r="B9" s="86" t="s">
        <v>120</v>
      </c>
    </row>
    <row r="10" spans="1:2" ht="27.6" x14ac:dyDescent="0.3">
      <c r="A10" s="86" t="s">
        <v>119</v>
      </c>
      <c r="B10" s="86" t="s">
        <v>121</v>
      </c>
    </row>
    <row r="11" spans="1:2" ht="27.6" x14ac:dyDescent="0.3">
      <c r="A11" s="86" t="s">
        <v>119</v>
      </c>
      <c r="B11" s="86" t="s">
        <v>122</v>
      </c>
    </row>
    <row r="12" spans="1:2" ht="27.6" x14ac:dyDescent="0.3">
      <c r="A12" s="86" t="s">
        <v>119</v>
      </c>
      <c r="B12" s="86" t="s">
        <v>123</v>
      </c>
    </row>
    <row r="13" spans="1:2" ht="27.6" x14ac:dyDescent="0.3">
      <c r="A13" s="86" t="s">
        <v>119</v>
      </c>
      <c r="B13" s="86" t="s">
        <v>124</v>
      </c>
    </row>
    <row r="14" spans="1:2" x14ac:dyDescent="0.3">
      <c r="A14" s="86" t="s">
        <v>125</v>
      </c>
      <c r="B14" s="86" t="s">
        <v>126</v>
      </c>
    </row>
    <row r="15" spans="1:2" x14ac:dyDescent="0.3">
      <c r="A15" s="86" t="s">
        <v>125</v>
      </c>
      <c r="B15" s="86" t="s">
        <v>127</v>
      </c>
    </row>
    <row r="16" spans="1:2" x14ac:dyDescent="0.3">
      <c r="A16" s="86" t="s">
        <v>125</v>
      </c>
      <c r="B16" s="86" t="s">
        <v>128</v>
      </c>
    </row>
    <row r="17" spans="1:2" ht="27.6" x14ac:dyDescent="0.3">
      <c r="A17" s="86" t="s">
        <v>129</v>
      </c>
      <c r="B17" s="86" t="s">
        <v>130</v>
      </c>
    </row>
    <row r="18" spans="1:2" ht="27.6" x14ac:dyDescent="0.3">
      <c r="A18" s="86" t="s">
        <v>129</v>
      </c>
      <c r="B18" s="86" t="s">
        <v>129</v>
      </c>
    </row>
    <row r="19" spans="1:2" ht="27.6" x14ac:dyDescent="0.3">
      <c r="A19" s="86" t="s">
        <v>129</v>
      </c>
      <c r="B19" s="86" t="s">
        <v>131</v>
      </c>
    </row>
    <row r="20" spans="1:2" x14ac:dyDescent="0.3">
      <c r="A20" s="86" t="s">
        <v>43</v>
      </c>
      <c r="B20" s="86" t="s">
        <v>132</v>
      </c>
    </row>
    <row r="21" spans="1:2" x14ac:dyDescent="0.3">
      <c r="A21" s="86" t="s">
        <v>43</v>
      </c>
      <c r="B21" s="86" t="s">
        <v>88</v>
      </c>
    </row>
    <row r="22" spans="1:2" x14ac:dyDescent="0.3">
      <c r="A22" s="86" t="s">
        <v>43</v>
      </c>
      <c r="B22" s="86" t="s">
        <v>133</v>
      </c>
    </row>
    <row r="23" spans="1:2" x14ac:dyDescent="0.3">
      <c r="A23" s="86" t="s">
        <v>43</v>
      </c>
      <c r="B23" s="86" t="s">
        <v>134</v>
      </c>
    </row>
    <row r="24" spans="1:2" x14ac:dyDescent="0.3">
      <c r="A24" s="86" t="s">
        <v>43</v>
      </c>
      <c r="B24" s="86" t="s">
        <v>135</v>
      </c>
    </row>
    <row r="25" spans="1:2" x14ac:dyDescent="0.3">
      <c r="A25" s="86" t="s">
        <v>43</v>
      </c>
      <c r="B25" s="86" t="s">
        <v>136</v>
      </c>
    </row>
    <row r="26" spans="1:2" ht="27.6" x14ac:dyDescent="0.3">
      <c r="A26" s="86" t="s">
        <v>43</v>
      </c>
      <c r="B26" s="86" t="s">
        <v>137</v>
      </c>
    </row>
    <row r="27" spans="1:2" x14ac:dyDescent="0.3">
      <c r="A27" s="86" t="s">
        <v>43</v>
      </c>
      <c r="B27" s="86" t="s">
        <v>138</v>
      </c>
    </row>
    <row r="28" spans="1:2" x14ac:dyDescent="0.3">
      <c r="A28" s="86" t="s">
        <v>43</v>
      </c>
      <c r="B28" s="86" t="s">
        <v>139</v>
      </c>
    </row>
    <row r="29" spans="1:2" x14ac:dyDescent="0.3">
      <c r="A29" s="86" t="s">
        <v>43</v>
      </c>
      <c r="B29" s="86" t="s">
        <v>140</v>
      </c>
    </row>
    <row r="30" spans="1:2" x14ac:dyDescent="0.3">
      <c r="A30" s="86" t="s">
        <v>43</v>
      </c>
      <c r="B30" s="86" t="s">
        <v>141</v>
      </c>
    </row>
    <row r="31" spans="1:2" x14ac:dyDescent="0.3">
      <c r="A31" s="86" t="s">
        <v>43</v>
      </c>
      <c r="B31" s="86" t="s">
        <v>142</v>
      </c>
    </row>
    <row r="32" spans="1:2" ht="27.6" x14ac:dyDescent="0.3">
      <c r="A32" s="86" t="s">
        <v>43</v>
      </c>
      <c r="B32" s="86" t="s">
        <v>143</v>
      </c>
    </row>
    <row r="33" spans="1:2" x14ac:dyDescent="0.3">
      <c r="A33" s="86" t="s">
        <v>43</v>
      </c>
      <c r="B33" s="86" t="s">
        <v>80</v>
      </c>
    </row>
    <row r="34" spans="1:2" x14ac:dyDescent="0.3">
      <c r="A34" s="86" t="s">
        <v>43</v>
      </c>
      <c r="B34" s="86" t="s">
        <v>144</v>
      </c>
    </row>
    <row r="35" spans="1:2" x14ac:dyDescent="0.3">
      <c r="A35" s="86" t="s">
        <v>43</v>
      </c>
      <c r="B35" s="86" t="s">
        <v>145</v>
      </c>
    </row>
    <row r="36" spans="1:2" x14ac:dyDescent="0.3">
      <c r="A36" s="86" t="s">
        <v>43</v>
      </c>
      <c r="B36" s="86" t="s">
        <v>146</v>
      </c>
    </row>
    <row r="37" spans="1:2" x14ac:dyDescent="0.3">
      <c r="A37" s="86" t="s">
        <v>43</v>
      </c>
      <c r="B37" s="86" t="s">
        <v>147</v>
      </c>
    </row>
    <row r="38" spans="1:2" ht="27.6" x14ac:dyDescent="0.3">
      <c r="A38" s="86" t="s">
        <v>43</v>
      </c>
      <c r="B38" s="86" t="s">
        <v>148</v>
      </c>
    </row>
    <row r="39" spans="1:2" x14ac:dyDescent="0.3">
      <c r="A39" s="86" t="s">
        <v>43</v>
      </c>
      <c r="B39" s="86" t="s">
        <v>149</v>
      </c>
    </row>
    <row r="40" spans="1:2" x14ac:dyDescent="0.3">
      <c r="A40" s="86" t="s">
        <v>43</v>
      </c>
      <c r="B40" s="86" t="s">
        <v>150</v>
      </c>
    </row>
    <row r="41" spans="1:2" ht="27.6" x14ac:dyDescent="0.3">
      <c r="A41" s="86" t="s">
        <v>43</v>
      </c>
      <c r="B41" s="86" t="s">
        <v>151</v>
      </c>
    </row>
    <row r="42" spans="1:2" ht="27.6" x14ac:dyDescent="0.3">
      <c r="A42" s="86" t="s">
        <v>43</v>
      </c>
      <c r="B42" s="86" t="s">
        <v>152</v>
      </c>
    </row>
    <row r="43" spans="1:2" ht="27.6" x14ac:dyDescent="0.3">
      <c r="A43" s="86" t="s">
        <v>43</v>
      </c>
      <c r="B43" s="86" t="s">
        <v>153</v>
      </c>
    </row>
    <row r="44" spans="1:2" x14ac:dyDescent="0.3">
      <c r="A44" s="86" t="s">
        <v>154</v>
      </c>
      <c r="B44" s="86" t="s">
        <v>155</v>
      </c>
    </row>
    <row r="45" spans="1:2" x14ac:dyDescent="0.3">
      <c r="A45" s="86" t="s">
        <v>156</v>
      </c>
      <c r="B45" s="86" t="s">
        <v>157</v>
      </c>
    </row>
    <row r="46" spans="1:2" ht="27.6" x14ac:dyDescent="0.3">
      <c r="A46" s="86" t="s">
        <v>158</v>
      </c>
      <c r="B46" s="86" t="s">
        <v>159</v>
      </c>
    </row>
    <row r="47" spans="1:2" x14ac:dyDescent="0.3">
      <c r="A47" s="86" t="s">
        <v>160</v>
      </c>
      <c r="B47" s="86" t="s">
        <v>161</v>
      </c>
    </row>
    <row r="48" spans="1:2" x14ac:dyDescent="0.3">
      <c r="A48" s="86" t="s">
        <v>162</v>
      </c>
      <c r="B48" s="86" t="s">
        <v>163</v>
      </c>
    </row>
    <row r="49" spans="1:2" x14ac:dyDescent="0.3">
      <c r="A49" s="86" t="s">
        <v>164</v>
      </c>
      <c r="B49" s="86" t="s">
        <v>165</v>
      </c>
    </row>
    <row r="50" spans="1:2" ht="41.4" x14ac:dyDescent="0.3">
      <c r="A50" s="86" t="s">
        <v>166</v>
      </c>
      <c r="B50" s="86" t="s">
        <v>167</v>
      </c>
    </row>
    <row r="51" spans="1:2" x14ac:dyDescent="0.3">
      <c r="A51" s="86" t="s">
        <v>168</v>
      </c>
      <c r="B51" s="86" t="s">
        <v>168</v>
      </c>
    </row>
    <row r="52" spans="1:2" x14ac:dyDescent="0.3">
      <c r="A52" s="86" t="s">
        <v>169</v>
      </c>
      <c r="B52" s="86" t="s">
        <v>170</v>
      </c>
    </row>
    <row r="53" spans="1:2" x14ac:dyDescent="0.3">
      <c r="A53" s="86" t="s">
        <v>171</v>
      </c>
      <c r="B53" s="86" t="s">
        <v>172</v>
      </c>
    </row>
    <row r="54" spans="1:2" ht="27.6" x14ac:dyDescent="0.3">
      <c r="A54" s="86" t="s">
        <v>173</v>
      </c>
      <c r="B54" s="86" t="s">
        <v>174</v>
      </c>
    </row>
    <row r="55" spans="1:2" ht="27.6" x14ac:dyDescent="0.3">
      <c r="A55" s="86" t="s">
        <v>173</v>
      </c>
      <c r="B55" s="86" t="s">
        <v>175</v>
      </c>
    </row>
    <row r="56" spans="1:2" ht="27.6" x14ac:dyDescent="0.3">
      <c r="A56" s="86" t="s">
        <v>173</v>
      </c>
      <c r="B56" s="86" t="s">
        <v>176</v>
      </c>
    </row>
    <row r="57" spans="1:2" ht="27.6" x14ac:dyDescent="0.3">
      <c r="A57" s="86" t="s">
        <v>173</v>
      </c>
      <c r="B57" s="86" t="s">
        <v>177</v>
      </c>
    </row>
    <row r="58" spans="1:2" x14ac:dyDescent="0.3">
      <c r="A58" s="86" t="s">
        <v>48</v>
      </c>
      <c r="B58" s="86" t="s">
        <v>178</v>
      </c>
    </row>
    <row r="59" spans="1:2" x14ac:dyDescent="0.3">
      <c r="A59" s="86" t="s">
        <v>48</v>
      </c>
      <c r="B59" s="86" t="s">
        <v>79</v>
      </c>
    </row>
    <row r="60" spans="1:2" x14ac:dyDescent="0.3">
      <c r="A60" s="86" t="s">
        <v>48</v>
      </c>
      <c r="B60" s="86" t="s">
        <v>179</v>
      </c>
    </row>
    <row r="61" spans="1:2" x14ac:dyDescent="0.3">
      <c r="A61" s="86" t="s">
        <v>48</v>
      </c>
      <c r="B61" s="86" t="s">
        <v>180</v>
      </c>
    </row>
    <row r="62" spans="1:2" ht="27.6" x14ac:dyDescent="0.3">
      <c r="A62" s="86" t="s">
        <v>61</v>
      </c>
      <c r="B62" s="86" t="s">
        <v>181</v>
      </c>
    </row>
    <row r="63" spans="1:2" ht="27.6" x14ac:dyDescent="0.3">
      <c r="A63" s="86" t="s">
        <v>61</v>
      </c>
      <c r="B63" s="86" t="s">
        <v>182</v>
      </c>
    </row>
    <row r="64" spans="1:2" x14ac:dyDescent="0.3">
      <c r="A64" s="86" t="s">
        <v>61</v>
      </c>
      <c r="B64" s="86" t="s">
        <v>183</v>
      </c>
    </row>
    <row r="65" spans="1:2" x14ac:dyDescent="0.3">
      <c r="A65" s="86" t="s">
        <v>61</v>
      </c>
      <c r="B65" s="86" t="s">
        <v>184</v>
      </c>
    </row>
    <row r="66" spans="1:2" x14ac:dyDescent="0.3">
      <c r="A66" s="86" t="s">
        <v>61</v>
      </c>
      <c r="B66" s="86" t="s">
        <v>185</v>
      </c>
    </row>
    <row r="67" spans="1:2" x14ac:dyDescent="0.3">
      <c r="A67" s="86" t="s">
        <v>61</v>
      </c>
      <c r="B67" s="86" t="s">
        <v>78</v>
      </c>
    </row>
    <row r="68" spans="1:2" ht="27.6" x14ac:dyDescent="0.3">
      <c r="A68" s="86" t="s">
        <v>61</v>
      </c>
      <c r="B68" s="86" t="s">
        <v>186</v>
      </c>
    </row>
    <row r="69" spans="1:2" x14ac:dyDescent="0.3">
      <c r="A69" s="86" t="s">
        <v>61</v>
      </c>
      <c r="B69" s="86" t="s">
        <v>187</v>
      </c>
    </row>
    <row r="70" spans="1:2" x14ac:dyDescent="0.3">
      <c r="A70" s="86" t="s">
        <v>61</v>
      </c>
      <c r="B70" s="86" t="s">
        <v>188</v>
      </c>
    </row>
    <row r="71" spans="1:2" ht="27.6" x14ac:dyDescent="0.3">
      <c r="A71" s="86" t="s">
        <v>61</v>
      </c>
      <c r="B71" s="86" t="s">
        <v>189</v>
      </c>
    </row>
    <row r="72" spans="1:2" x14ac:dyDescent="0.3">
      <c r="A72" s="86" t="s">
        <v>61</v>
      </c>
      <c r="B72" s="86" t="s">
        <v>190</v>
      </c>
    </row>
    <row r="73" spans="1:2" ht="27.6" x14ac:dyDescent="0.3">
      <c r="A73" s="86" t="s">
        <v>61</v>
      </c>
      <c r="B73" s="86" t="s">
        <v>191</v>
      </c>
    </row>
    <row r="74" spans="1:2" x14ac:dyDescent="0.3">
      <c r="A74" s="86" t="s">
        <v>192</v>
      </c>
      <c r="B74" s="86" t="s">
        <v>193</v>
      </c>
    </row>
    <row r="75" spans="1:2" ht="27.6" x14ac:dyDescent="0.3">
      <c r="A75" s="86" t="s">
        <v>192</v>
      </c>
      <c r="B75" s="86" t="s">
        <v>194</v>
      </c>
    </row>
    <row r="76" spans="1:2" ht="27.6" x14ac:dyDescent="0.3">
      <c r="A76" s="86" t="s">
        <v>192</v>
      </c>
      <c r="B76" s="86" t="s">
        <v>195</v>
      </c>
    </row>
    <row r="77" spans="1:2" x14ac:dyDescent="0.3">
      <c r="A77" s="86" t="s">
        <v>192</v>
      </c>
      <c r="B77" s="86" t="s">
        <v>196</v>
      </c>
    </row>
    <row r="78" spans="1:2" ht="27.6" x14ac:dyDescent="0.3">
      <c r="A78" s="86" t="s">
        <v>192</v>
      </c>
      <c r="B78" s="86" t="s">
        <v>197</v>
      </c>
    </row>
    <row r="79" spans="1:2" x14ac:dyDescent="0.3">
      <c r="A79" s="86" t="s">
        <v>89</v>
      </c>
      <c r="B79" s="86" t="s">
        <v>90</v>
      </c>
    </row>
    <row r="80" spans="1:2" x14ac:dyDescent="0.3">
      <c r="A80" s="86" t="s">
        <v>89</v>
      </c>
      <c r="B80" s="86" t="s">
        <v>198</v>
      </c>
    </row>
    <row r="81" spans="1:2" x14ac:dyDescent="0.3">
      <c r="A81" s="86" t="s">
        <v>89</v>
      </c>
      <c r="B81" s="86" t="s">
        <v>199</v>
      </c>
    </row>
    <row r="82" spans="1:2" ht="27.6" x14ac:dyDescent="0.3">
      <c r="A82" s="86" t="s">
        <v>89</v>
      </c>
      <c r="B82" s="86" t="s">
        <v>200</v>
      </c>
    </row>
    <row r="83" spans="1:2" x14ac:dyDescent="0.3">
      <c r="A83" s="86" t="s">
        <v>89</v>
      </c>
      <c r="B83" s="86" t="s">
        <v>201</v>
      </c>
    </row>
    <row r="84" spans="1:2" x14ac:dyDescent="0.3">
      <c r="A84" s="86" t="s">
        <v>89</v>
      </c>
      <c r="B84" s="86" t="s">
        <v>91</v>
      </c>
    </row>
    <row r="85" spans="1:2" x14ac:dyDescent="0.3">
      <c r="A85" s="86" t="s">
        <v>202</v>
      </c>
      <c r="B85" s="86" t="s">
        <v>203</v>
      </c>
    </row>
    <row r="86" spans="1:2" ht="27.6" x14ac:dyDescent="0.3">
      <c r="A86" s="86" t="s">
        <v>204</v>
      </c>
      <c r="B86" s="86" t="s">
        <v>205</v>
      </c>
    </row>
    <row r="87" spans="1:2" x14ac:dyDescent="0.3">
      <c r="A87" s="86" t="s">
        <v>206</v>
      </c>
      <c r="B87" s="86" t="s">
        <v>207</v>
      </c>
    </row>
    <row r="88" spans="1:2" x14ac:dyDescent="0.3">
      <c r="A88" s="86" t="s">
        <v>208</v>
      </c>
      <c r="B88" s="86" t="s">
        <v>209</v>
      </c>
    </row>
    <row r="89" spans="1:2" x14ac:dyDescent="0.3">
      <c r="A89" s="86" t="s">
        <v>208</v>
      </c>
      <c r="B89" s="86" t="s">
        <v>210</v>
      </c>
    </row>
    <row r="90" spans="1:2" x14ac:dyDescent="0.3">
      <c r="A90" s="86" t="s">
        <v>208</v>
      </c>
      <c r="B90" s="86" t="s">
        <v>211</v>
      </c>
    </row>
    <row r="91" spans="1:2" ht="41.4" x14ac:dyDescent="0.3">
      <c r="A91" s="86" t="s">
        <v>212</v>
      </c>
      <c r="B91" s="86" t="s">
        <v>213</v>
      </c>
    </row>
    <row r="92" spans="1:2" ht="27.6" x14ac:dyDescent="0.3">
      <c r="A92" s="86" t="s">
        <v>214</v>
      </c>
      <c r="B92" s="86" t="s">
        <v>214</v>
      </c>
    </row>
    <row r="93" spans="1:2" x14ac:dyDescent="0.3">
      <c r="A93" s="86" t="s">
        <v>215</v>
      </c>
      <c r="B93" s="86" t="s">
        <v>216</v>
      </c>
    </row>
    <row r="94" spans="1:2" x14ac:dyDescent="0.3">
      <c r="A94" s="86" t="s">
        <v>215</v>
      </c>
      <c r="B94" s="86" t="s">
        <v>217</v>
      </c>
    </row>
    <row r="95" spans="1:2" x14ac:dyDescent="0.3">
      <c r="A95" s="86" t="s">
        <v>215</v>
      </c>
      <c r="B95" s="86" t="s">
        <v>218</v>
      </c>
    </row>
    <row r="96" spans="1:2" x14ac:dyDescent="0.3">
      <c r="A96" s="86" t="s">
        <v>44</v>
      </c>
      <c r="B96" s="86" t="s">
        <v>219</v>
      </c>
    </row>
    <row r="97" spans="1:2" x14ac:dyDescent="0.3">
      <c r="A97" s="86" t="s">
        <v>44</v>
      </c>
      <c r="B97" s="86" t="s">
        <v>220</v>
      </c>
    </row>
    <row r="98" spans="1:2" x14ac:dyDescent="0.3">
      <c r="A98" s="86" t="s">
        <v>44</v>
      </c>
      <c r="B98" s="86" t="s">
        <v>221</v>
      </c>
    </row>
    <row r="99" spans="1:2" x14ac:dyDescent="0.3">
      <c r="A99" s="86" t="s">
        <v>44</v>
      </c>
      <c r="B99" s="86" t="s">
        <v>222</v>
      </c>
    </row>
    <row r="100" spans="1:2" x14ac:dyDescent="0.3">
      <c r="A100" s="86" t="s">
        <v>44</v>
      </c>
      <c r="B100" s="86" t="s">
        <v>223</v>
      </c>
    </row>
    <row r="101" spans="1:2" x14ac:dyDescent="0.3">
      <c r="A101" s="86" t="s">
        <v>44</v>
      </c>
      <c r="B101" s="86" t="s">
        <v>224</v>
      </c>
    </row>
    <row r="102" spans="1:2" x14ac:dyDescent="0.3">
      <c r="A102" s="86" t="s">
        <v>44</v>
      </c>
      <c r="B102" s="86" t="s">
        <v>225</v>
      </c>
    </row>
    <row r="103" spans="1:2" x14ac:dyDescent="0.3">
      <c r="A103" s="86" t="s">
        <v>44</v>
      </c>
      <c r="B103" s="86" t="s">
        <v>226</v>
      </c>
    </row>
    <row r="104" spans="1:2" x14ac:dyDescent="0.3">
      <c r="A104" s="86" t="s">
        <v>44</v>
      </c>
      <c r="B104" s="86" t="s">
        <v>227</v>
      </c>
    </row>
    <row r="105" spans="1:2" x14ac:dyDescent="0.3">
      <c r="A105" s="86" t="s">
        <v>44</v>
      </c>
      <c r="B105" s="86" t="s">
        <v>105</v>
      </c>
    </row>
    <row r="106" spans="1:2" x14ac:dyDescent="0.3">
      <c r="A106" s="86" t="s">
        <v>44</v>
      </c>
      <c r="B106" s="86" t="s">
        <v>100</v>
      </c>
    </row>
    <row r="107" spans="1:2" x14ac:dyDescent="0.3">
      <c r="A107" s="86" t="s">
        <v>44</v>
      </c>
      <c r="B107" s="86" t="s">
        <v>228</v>
      </c>
    </row>
    <row r="108" spans="1:2" x14ac:dyDescent="0.3">
      <c r="A108" s="86" t="s">
        <v>44</v>
      </c>
      <c r="B108" s="86" t="s">
        <v>106</v>
      </c>
    </row>
    <row r="109" spans="1:2" x14ac:dyDescent="0.3">
      <c r="A109" s="86" t="s">
        <v>44</v>
      </c>
      <c r="B109" s="86" t="s">
        <v>229</v>
      </c>
    </row>
    <row r="110" spans="1:2" x14ac:dyDescent="0.3">
      <c r="A110" s="86" t="s">
        <v>44</v>
      </c>
      <c r="B110" s="86" t="s">
        <v>230</v>
      </c>
    </row>
    <row r="111" spans="1:2" x14ac:dyDescent="0.3">
      <c r="A111" s="86" t="s">
        <v>44</v>
      </c>
      <c r="B111" s="86" t="s">
        <v>107</v>
      </c>
    </row>
    <row r="112" spans="1:2" x14ac:dyDescent="0.3">
      <c r="A112" s="86" t="s">
        <v>44</v>
      </c>
      <c r="B112" s="86" t="s">
        <v>108</v>
      </c>
    </row>
    <row r="113" spans="1:2" x14ac:dyDescent="0.3">
      <c r="A113" s="86" t="s">
        <v>231</v>
      </c>
      <c r="B113" s="86" t="s">
        <v>232</v>
      </c>
    </row>
    <row r="114" spans="1:2" x14ac:dyDescent="0.3">
      <c r="A114" s="86" t="s">
        <v>231</v>
      </c>
      <c r="B114" s="86" t="s">
        <v>233</v>
      </c>
    </row>
    <row r="115" spans="1:2" x14ac:dyDescent="0.3">
      <c r="A115" s="86" t="s">
        <v>231</v>
      </c>
      <c r="B115" s="86" t="s">
        <v>234</v>
      </c>
    </row>
    <row r="116" spans="1:2" x14ac:dyDescent="0.3">
      <c r="A116" s="86" t="s">
        <v>231</v>
      </c>
      <c r="B116" s="86" t="s">
        <v>235</v>
      </c>
    </row>
    <row r="117" spans="1:2" x14ac:dyDescent="0.3">
      <c r="A117" s="86" t="s">
        <v>231</v>
      </c>
      <c r="B117" s="86" t="s">
        <v>236</v>
      </c>
    </row>
    <row r="118" spans="1:2" x14ac:dyDescent="0.3">
      <c r="A118" s="86" t="s">
        <v>231</v>
      </c>
      <c r="B118" s="86" t="s">
        <v>237</v>
      </c>
    </row>
    <row r="119" spans="1:2" x14ac:dyDescent="0.3">
      <c r="A119" s="86" t="s">
        <v>231</v>
      </c>
      <c r="B119" s="86" t="s">
        <v>238</v>
      </c>
    </row>
    <row r="120" spans="1:2" x14ac:dyDescent="0.3">
      <c r="A120" s="86" t="s">
        <v>231</v>
      </c>
      <c r="B120" s="86" t="s">
        <v>239</v>
      </c>
    </row>
    <row r="121" spans="1:2" x14ac:dyDescent="0.3">
      <c r="A121" s="86" t="s">
        <v>231</v>
      </c>
      <c r="B121" s="86" t="s">
        <v>240</v>
      </c>
    </row>
    <row r="122" spans="1:2" x14ac:dyDescent="0.3">
      <c r="A122" s="86" t="s">
        <v>231</v>
      </c>
      <c r="B122" s="86" t="s">
        <v>241</v>
      </c>
    </row>
    <row r="123" spans="1:2" ht="27.6" x14ac:dyDescent="0.3">
      <c r="A123" s="86" t="s">
        <v>231</v>
      </c>
      <c r="B123" s="86" t="s">
        <v>242</v>
      </c>
    </row>
    <row r="124" spans="1:2" x14ac:dyDescent="0.3">
      <c r="A124" s="86" t="s">
        <v>231</v>
      </c>
      <c r="B124" s="86" t="s">
        <v>243</v>
      </c>
    </row>
    <row r="125" spans="1:2" x14ac:dyDescent="0.3">
      <c r="A125" s="86" t="s">
        <v>231</v>
      </c>
      <c r="B125" s="86" t="s">
        <v>244</v>
      </c>
    </row>
    <row r="126" spans="1:2" x14ac:dyDescent="0.3">
      <c r="A126" s="86" t="s">
        <v>45</v>
      </c>
      <c r="B126" s="86" t="s">
        <v>245</v>
      </c>
    </row>
    <row r="127" spans="1:2" x14ac:dyDescent="0.3">
      <c r="A127" s="86" t="s">
        <v>45</v>
      </c>
      <c r="B127" s="86" t="s">
        <v>246</v>
      </c>
    </row>
    <row r="128" spans="1:2" x14ac:dyDescent="0.3">
      <c r="A128" s="86" t="s">
        <v>45</v>
      </c>
      <c r="B128" s="86" t="s">
        <v>247</v>
      </c>
    </row>
    <row r="129" spans="1:2" x14ac:dyDescent="0.3">
      <c r="A129" s="86" t="s">
        <v>45</v>
      </c>
      <c r="B129" s="86" t="s">
        <v>248</v>
      </c>
    </row>
    <row r="130" spans="1:2" x14ac:dyDescent="0.3">
      <c r="A130" s="86" t="s">
        <v>45</v>
      </c>
      <c r="B130" s="86" t="s">
        <v>249</v>
      </c>
    </row>
    <row r="131" spans="1:2" x14ac:dyDescent="0.3">
      <c r="A131" s="86" t="s">
        <v>45</v>
      </c>
      <c r="B131" s="86" t="s">
        <v>250</v>
      </c>
    </row>
    <row r="132" spans="1:2" x14ac:dyDescent="0.3">
      <c r="A132" s="86" t="s">
        <v>45</v>
      </c>
      <c r="B132" s="86" t="s">
        <v>251</v>
      </c>
    </row>
    <row r="133" spans="1:2" x14ac:dyDescent="0.3">
      <c r="A133" s="86" t="s">
        <v>45</v>
      </c>
      <c r="B133" s="86" t="s">
        <v>252</v>
      </c>
    </row>
    <row r="134" spans="1:2" x14ac:dyDescent="0.3">
      <c r="A134" s="86" t="s">
        <v>45</v>
      </c>
      <c r="B134" s="86" t="s">
        <v>92</v>
      </c>
    </row>
    <row r="135" spans="1:2" x14ac:dyDescent="0.3">
      <c r="A135" s="86" t="s">
        <v>45</v>
      </c>
      <c r="B135" s="86" t="s">
        <v>253</v>
      </c>
    </row>
    <row r="136" spans="1:2" x14ac:dyDescent="0.3">
      <c r="A136" s="86" t="s">
        <v>45</v>
      </c>
      <c r="B136" s="86" t="s">
        <v>254</v>
      </c>
    </row>
    <row r="137" spans="1:2" x14ac:dyDescent="0.3">
      <c r="A137" s="86" t="s">
        <v>45</v>
      </c>
      <c r="B137" s="86" t="s">
        <v>93</v>
      </c>
    </row>
    <row r="138" spans="1:2" x14ac:dyDescent="0.3">
      <c r="A138" s="86" t="s">
        <v>45</v>
      </c>
      <c r="B138" s="86" t="s">
        <v>255</v>
      </c>
    </row>
    <row r="139" spans="1:2" x14ac:dyDescent="0.3">
      <c r="A139" s="86" t="s">
        <v>45</v>
      </c>
      <c r="B139" s="86" t="s">
        <v>94</v>
      </c>
    </row>
    <row r="140" spans="1:2" x14ac:dyDescent="0.3">
      <c r="A140" s="86" t="s">
        <v>45</v>
      </c>
      <c r="B140" s="86" t="s">
        <v>95</v>
      </c>
    </row>
    <row r="141" spans="1:2" x14ac:dyDescent="0.3">
      <c r="A141" s="86" t="s">
        <v>45</v>
      </c>
      <c r="B141" s="86" t="s">
        <v>256</v>
      </c>
    </row>
    <row r="142" spans="1:2" x14ac:dyDescent="0.3">
      <c r="A142" s="86" t="s">
        <v>45</v>
      </c>
      <c r="B142" s="86" t="s">
        <v>82</v>
      </c>
    </row>
    <row r="143" spans="1:2" x14ac:dyDescent="0.3">
      <c r="A143" s="86" t="s">
        <v>45</v>
      </c>
      <c r="B143" s="86" t="s">
        <v>96</v>
      </c>
    </row>
    <row r="144" spans="1:2" x14ac:dyDescent="0.3">
      <c r="A144" s="86" t="s">
        <v>45</v>
      </c>
      <c r="B144" s="86" t="s">
        <v>257</v>
      </c>
    </row>
    <row r="145" spans="1:2" x14ac:dyDescent="0.3">
      <c r="A145" s="86" t="s">
        <v>45</v>
      </c>
      <c r="B145" s="86" t="s">
        <v>258</v>
      </c>
    </row>
    <row r="146" spans="1:2" x14ac:dyDescent="0.3">
      <c r="A146" s="86" t="s">
        <v>45</v>
      </c>
      <c r="B146" s="86" t="s">
        <v>259</v>
      </c>
    </row>
    <row r="147" spans="1:2" s="89" customFormat="1" x14ac:dyDescent="0.3">
      <c r="A147" s="88" t="s">
        <v>45</v>
      </c>
      <c r="B147" s="88" t="s">
        <v>97</v>
      </c>
    </row>
    <row r="148" spans="1:2" x14ac:dyDescent="0.3">
      <c r="A148" s="86" t="s">
        <v>45</v>
      </c>
      <c r="B148" s="86" t="s">
        <v>260</v>
      </c>
    </row>
    <row r="149" spans="1:2" ht="27.6" x14ac:dyDescent="0.3">
      <c r="A149" s="86" t="s">
        <v>45</v>
      </c>
      <c r="B149" s="86" t="s">
        <v>261</v>
      </c>
    </row>
    <row r="150" spans="1:2" s="91" customFormat="1" ht="27.6" x14ac:dyDescent="0.3">
      <c r="A150" s="90" t="s">
        <v>45</v>
      </c>
      <c r="B150" s="90" t="s">
        <v>296</v>
      </c>
    </row>
    <row r="151" spans="1:2" x14ac:dyDescent="0.3">
      <c r="A151" s="86" t="s">
        <v>45</v>
      </c>
      <c r="B151" s="86" t="s">
        <v>262</v>
      </c>
    </row>
    <row r="152" spans="1:2" x14ac:dyDescent="0.3">
      <c r="A152" s="86" t="s">
        <v>45</v>
      </c>
      <c r="B152" s="86" t="s">
        <v>263</v>
      </c>
    </row>
    <row r="153" spans="1:2" x14ac:dyDescent="0.3">
      <c r="A153" s="86" t="s">
        <v>45</v>
      </c>
      <c r="B153" s="86" t="s">
        <v>98</v>
      </c>
    </row>
    <row r="154" spans="1:2" x14ac:dyDescent="0.3">
      <c r="A154" s="86" t="s">
        <v>45</v>
      </c>
      <c r="B154" s="86" t="s">
        <v>264</v>
      </c>
    </row>
    <row r="155" spans="1:2" x14ac:dyDescent="0.3">
      <c r="A155" s="86" t="s">
        <v>45</v>
      </c>
      <c r="B155" s="86" t="s">
        <v>99</v>
      </c>
    </row>
    <row r="156" spans="1:2" x14ac:dyDescent="0.3">
      <c r="A156" s="86" t="s">
        <v>45</v>
      </c>
      <c r="B156" s="86" t="s">
        <v>265</v>
      </c>
    </row>
    <row r="157" spans="1:2" x14ac:dyDescent="0.3">
      <c r="A157" s="86" t="s">
        <v>45</v>
      </c>
      <c r="B157" s="86" t="s">
        <v>266</v>
      </c>
    </row>
    <row r="158" spans="1:2" x14ac:dyDescent="0.3">
      <c r="A158" s="86" t="s">
        <v>45</v>
      </c>
      <c r="B158" s="86" t="s">
        <v>267</v>
      </c>
    </row>
    <row r="159" spans="1:2" x14ac:dyDescent="0.3">
      <c r="A159" s="86" t="s">
        <v>45</v>
      </c>
      <c r="B159" s="86" t="s">
        <v>268</v>
      </c>
    </row>
    <row r="160" spans="1:2" x14ac:dyDescent="0.3">
      <c r="A160" s="86" t="s">
        <v>45</v>
      </c>
      <c r="B160" s="86" t="s">
        <v>269</v>
      </c>
    </row>
    <row r="161" spans="1:2" x14ac:dyDescent="0.3">
      <c r="A161" s="86" t="s">
        <v>45</v>
      </c>
      <c r="B161" s="86" t="s">
        <v>270</v>
      </c>
    </row>
    <row r="162" spans="1:2" x14ac:dyDescent="0.3">
      <c r="A162" s="86" t="s">
        <v>45</v>
      </c>
      <c r="B162" s="86" t="s">
        <v>83</v>
      </c>
    </row>
    <row r="163" spans="1:2" s="89" customFormat="1" x14ac:dyDescent="0.3">
      <c r="A163" s="88" t="s">
        <v>45</v>
      </c>
      <c r="B163" s="88" t="s">
        <v>71</v>
      </c>
    </row>
    <row r="164" spans="1:2" s="89" customFormat="1" x14ac:dyDescent="0.3">
      <c r="A164" s="88" t="s">
        <v>45</v>
      </c>
      <c r="B164" s="88" t="s">
        <v>271</v>
      </c>
    </row>
    <row r="165" spans="1:2" x14ac:dyDescent="0.3">
      <c r="A165" s="86" t="s">
        <v>45</v>
      </c>
      <c r="B165" s="86" t="s">
        <v>272</v>
      </c>
    </row>
    <row r="166" spans="1:2" x14ac:dyDescent="0.3">
      <c r="A166" s="86" t="s">
        <v>45</v>
      </c>
      <c r="B166" s="86" t="s">
        <v>273</v>
      </c>
    </row>
    <row r="167" spans="1:2" x14ac:dyDescent="0.3">
      <c r="A167" s="86" t="s">
        <v>45</v>
      </c>
      <c r="B167" s="86" t="s">
        <v>274</v>
      </c>
    </row>
    <row r="168" spans="1:2" x14ac:dyDescent="0.3">
      <c r="A168" s="86" t="s">
        <v>45</v>
      </c>
      <c r="B168" s="86" t="s">
        <v>275</v>
      </c>
    </row>
    <row r="169" spans="1:2" x14ac:dyDescent="0.3">
      <c r="A169" s="86" t="s">
        <v>45</v>
      </c>
      <c r="B169" s="86" t="s">
        <v>81</v>
      </c>
    </row>
    <row r="170" spans="1:2" s="89" customFormat="1" ht="27.6" x14ac:dyDescent="0.3">
      <c r="A170" s="88" t="s">
        <v>45</v>
      </c>
      <c r="B170" s="88" t="s">
        <v>276</v>
      </c>
    </row>
    <row r="171" spans="1:2" x14ac:dyDescent="0.3">
      <c r="A171" s="86" t="s">
        <v>45</v>
      </c>
      <c r="B171" s="86" t="s">
        <v>277</v>
      </c>
    </row>
    <row r="172" spans="1:2" x14ac:dyDescent="0.3">
      <c r="A172" s="86" t="s">
        <v>45</v>
      </c>
      <c r="B172" s="86" t="s">
        <v>278</v>
      </c>
    </row>
    <row r="173" spans="1:2" x14ac:dyDescent="0.3">
      <c r="A173" s="86" t="s">
        <v>45</v>
      </c>
      <c r="B173" s="86" t="s">
        <v>279</v>
      </c>
    </row>
    <row r="174" spans="1:2" x14ac:dyDescent="0.3">
      <c r="A174" s="86" t="s">
        <v>45</v>
      </c>
      <c r="B174" s="86" t="s">
        <v>84</v>
      </c>
    </row>
    <row r="175" spans="1:2" ht="27.6" x14ac:dyDescent="0.3">
      <c r="A175" s="86" t="s">
        <v>45</v>
      </c>
      <c r="B175" s="86" t="s">
        <v>280</v>
      </c>
    </row>
    <row r="176" spans="1:2" ht="27.6" x14ac:dyDescent="0.3">
      <c r="A176" s="86" t="s">
        <v>45</v>
      </c>
      <c r="B176" s="86" t="s">
        <v>281</v>
      </c>
    </row>
    <row r="177" spans="1:2" x14ac:dyDescent="0.3">
      <c r="A177" s="86" t="s">
        <v>45</v>
      </c>
      <c r="B177" s="86" t="s">
        <v>282</v>
      </c>
    </row>
    <row r="178" spans="1:2" ht="27.6" x14ac:dyDescent="0.3">
      <c r="A178" s="86" t="s">
        <v>45</v>
      </c>
      <c r="B178" s="86" t="s">
        <v>283</v>
      </c>
    </row>
    <row r="179" spans="1:2" ht="27.6" x14ac:dyDescent="0.3">
      <c r="A179" s="86" t="s">
        <v>45</v>
      </c>
      <c r="B179" s="86" t="s">
        <v>284</v>
      </c>
    </row>
    <row r="180" spans="1:2" x14ac:dyDescent="0.3">
      <c r="A180" s="86" t="s">
        <v>45</v>
      </c>
      <c r="B180" s="86" t="s">
        <v>260</v>
      </c>
    </row>
    <row r="181" spans="1:2" x14ac:dyDescent="0.3">
      <c r="A181" s="86" t="s">
        <v>45</v>
      </c>
      <c r="B181" s="86" t="s">
        <v>285</v>
      </c>
    </row>
    <row r="182" spans="1:2" x14ac:dyDescent="0.3">
      <c r="A182" s="86" t="s">
        <v>45</v>
      </c>
      <c r="B182" s="86" t="s">
        <v>231</v>
      </c>
    </row>
    <row r="183" spans="1:2" s="89" customFormat="1" x14ac:dyDescent="0.3">
      <c r="A183" s="88" t="s">
        <v>45</v>
      </c>
      <c r="B183" s="88" t="s">
        <v>85</v>
      </c>
    </row>
    <row r="184" spans="1:2" x14ac:dyDescent="0.3">
      <c r="A184" s="86" t="s">
        <v>45</v>
      </c>
      <c r="B184" s="86" t="s">
        <v>286</v>
      </c>
    </row>
    <row r="185" spans="1:2" x14ac:dyDescent="0.3">
      <c r="A185" s="86" t="s">
        <v>45</v>
      </c>
      <c r="B185" s="86" t="s">
        <v>287</v>
      </c>
    </row>
    <row r="186" spans="1:2" x14ac:dyDescent="0.3">
      <c r="A186" s="86" t="s">
        <v>45</v>
      </c>
      <c r="B186" s="86" t="s">
        <v>288</v>
      </c>
    </row>
    <row r="187" spans="1:2" x14ac:dyDescent="0.3">
      <c r="A187" s="86" t="s">
        <v>45</v>
      </c>
      <c r="B187" s="86" t="s">
        <v>201</v>
      </c>
    </row>
    <row r="188" spans="1:2" x14ac:dyDescent="0.3">
      <c r="A188" s="86" t="s">
        <v>45</v>
      </c>
      <c r="B188" s="86" t="s">
        <v>289</v>
      </c>
    </row>
    <row r="189" spans="1:2" x14ac:dyDescent="0.3">
      <c r="A189" s="86" t="s">
        <v>46</v>
      </c>
      <c r="B189" s="86" t="s">
        <v>290</v>
      </c>
    </row>
    <row r="190" spans="1:2" x14ac:dyDescent="0.3">
      <c r="A190" s="86" t="s">
        <v>46</v>
      </c>
      <c r="B190" s="86" t="s">
        <v>291</v>
      </c>
    </row>
    <row r="191" spans="1:2" ht="27.6" x14ac:dyDescent="0.3">
      <c r="A191" s="86" t="s">
        <v>46</v>
      </c>
      <c r="B191" s="86" t="s">
        <v>292</v>
      </c>
    </row>
    <row r="192" spans="1:2" x14ac:dyDescent="0.3">
      <c r="A192" s="86" t="s">
        <v>46</v>
      </c>
      <c r="B192" s="86" t="s">
        <v>293</v>
      </c>
    </row>
    <row r="193" spans="1:2" x14ac:dyDescent="0.3">
      <c r="A193" s="86" t="s">
        <v>46</v>
      </c>
      <c r="B193" s="86" t="s">
        <v>294</v>
      </c>
    </row>
    <row r="194" spans="1:2" ht="27.6" x14ac:dyDescent="0.3">
      <c r="A194" s="86" t="s">
        <v>46</v>
      </c>
      <c r="B194" s="86" t="s">
        <v>86</v>
      </c>
    </row>
    <row r="195" spans="1:2" x14ac:dyDescent="0.3">
      <c r="A195" s="86" t="s">
        <v>46</v>
      </c>
      <c r="B195" s="86" t="s">
        <v>295</v>
      </c>
    </row>
  </sheetData>
  <pageMargins left="0.2" right="0.2" top="0.25" bottom="0.25" header="0" footer="0"/>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3</vt:i4>
      </vt:variant>
    </vt:vector>
  </HeadingPairs>
  <TitlesOfParts>
    <vt:vector size="9" baseType="lpstr">
      <vt:lpstr>Instructiuni</vt:lpstr>
      <vt:lpstr>Buget_cerere</vt:lpstr>
      <vt:lpstr>Buget Categorii Cheltuieli</vt:lpstr>
      <vt:lpstr>Export SMIS A NU SE ANEXA!</vt:lpstr>
      <vt:lpstr>Buget Sintetic</vt:lpstr>
      <vt:lpstr>Foaie2</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Lucia Brabete</cp:lastModifiedBy>
  <cp:lastPrinted>2024-01-29T07:38:26Z</cp:lastPrinted>
  <dcterms:created xsi:type="dcterms:W3CDTF">2015-08-05T10:46:20Z</dcterms:created>
  <dcterms:modified xsi:type="dcterms:W3CDTF">2024-01-29T07:40:21Z</dcterms:modified>
</cp:coreProperties>
</file>